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65386" windowWidth="9795" windowHeight="8445" tabRatio="655" activeTab="11"/>
  </bookViews>
  <sheets>
    <sheet name="Seniri" sheetId="1" r:id="rId1"/>
    <sheet name="Sen W" sheetId="2" r:id="rId2"/>
    <sheet name="Juniori" sheetId="3" r:id="rId3"/>
    <sheet name="Jun W " sheetId="4" r:id="rId4"/>
    <sheet name="Kadet W" sheetId="5" r:id="rId5"/>
    <sheet name="MLKadeti" sheetId="6" r:id="rId6"/>
    <sheet name="Polet" sheetId="7" r:id="rId7"/>
    <sheet name="Mast" sheetId="8" r:id="rId8"/>
    <sheet name="Kadeti" sheetId="9" r:id="rId9"/>
    <sheet name="Hobi S" sheetId="10" r:id="rId10"/>
    <sheet name="Hobi F" sheetId="11" r:id="rId11"/>
    <sheet name="Sum" sheetId="12" r:id="rId12"/>
  </sheets>
  <definedNames>
    <definedName name="_xlnm._FilterDatabase" localSheetId="10" hidden="1">'Hobi F'!$A$5:$P$43</definedName>
    <definedName name="_xlnm._FilterDatabase" localSheetId="9" hidden="1">'Hobi S'!$A$5:$P$43</definedName>
    <definedName name="_xlnm._FilterDatabase" localSheetId="3" hidden="1">'Jun W '!$A$5:$P$43</definedName>
    <definedName name="_xlnm._FilterDatabase" localSheetId="2" hidden="1">'Juniori'!$A$5:$P$43</definedName>
    <definedName name="_xlnm._FilterDatabase" localSheetId="4" hidden="1">'Kadet W'!$A$5:$P$43</definedName>
    <definedName name="_xlnm._FilterDatabase" localSheetId="8" hidden="1">'Kadeti'!$A$5:$P$43</definedName>
    <definedName name="_xlnm._FilterDatabase" localSheetId="7" hidden="1">'Mast'!$A$5:$P$43</definedName>
    <definedName name="_xlnm._FilterDatabase" localSheetId="5" hidden="1">'MLKadeti'!$A$5:$P$43</definedName>
    <definedName name="_xlnm._FilterDatabase" localSheetId="6" hidden="1">'Polet'!$A$5:$P$43</definedName>
    <definedName name="_xlnm._FilterDatabase" localSheetId="1" hidden="1">'Sen W'!$A$5:$P$5</definedName>
    <definedName name="_xlnm._FilterDatabase" localSheetId="0" hidden="1">'Seniri'!$A$5:$P$44</definedName>
  </definedNames>
  <calcPr fullCalcOnLoad="1"/>
</workbook>
</file>

<file path=xl/sharedStrings.xml><?xml version="1.0" encoding="utf-8"?>
<sst xmlns="http://schemas.openxmlformats.org/spreadsheetml/2006/main" count="2632" uniqueCount="513">
  <si>
    <t>Pl.</t>
  </si>
  <si>
    <t>Prezime</t>
  </si>
  <si>
    <t>Ime</t>
  </si>
  <si>
    <t>Klub</t>
  </si>
  <si>
    <t>Mesto</t>
  </si>
  <si>
    <t>I</t>
  </si>
  <si>
    <t>Liga</t>
  </si>
  <si>
    <t>Ukupno</t>
  </si>
  <si>
    <t>Plasman</t>
  </si>
  <si>
    <t xml:space="preserve">E L I T E    E K I P N O   G E N E R A L N I   P L A S M A N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</si>
  <si>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</si>
  <si>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</si>
  <si>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</si>
  <si>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</si>
  <si>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</si>
  <si>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</si>
  <si>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</si>
  <si>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</si>
  <si>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</si>
  <si>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J U N I O R I    P O J E D I N A Č N O   G E N E R A L N I   P L A S M A N </t>
  </si>
  <si>
    <t xml:space="preserve">S E N I O R I    P O J E D I N A Č N O   G E N E R A L N I   P L A S M A N </t>
  </si>
  <si>
    <r>
      <rPr>
        <sz val="9"/>
        <rFont val="Calibri"/>
        <family val="2"/>
      </rPr>
      <t>Nikola</t>
    </r>
  </si>
  <si>
    <r>
      <rPr>
        <sz val="9"/>
        <rFont val="Calibri"/>
        <family val="2"/>
      </rPr>
      <t>Dušan</t>
    </r>
  </si>
  <si>
    <r>
      <rPr>
        <sz val="9"/>
        <rFont val="Calibri"/>
        <family val="2"/>
      </rPr>
      <t>Kraljevo</t>
    </r>
  </si>
  <si>
    <r>
      <rPr>
        <sz val="9"/>
        <rFont val="Calibri"/>
        <family val="2"/>
      </rPr>
      <t>Andrej</t>
    </r>
  </si>
  <si>
    <r>
      <rPr>
        <sz val="9"/>
        <rFont val="Calibri"/>
        <family val="2"/>
      </rPr>
      <t>Partizan</t>
    </r>
  </si>
  <si>
    <r>
      <rPr>
        <sz val="9"/>
        <rFont val="Calibri"/>
        <family val="2"/>
      </rPr>
      <t>Beograd</t>
    </r>
  </si>
  <si>
    <r>
      <rPr>
        <sz val="9"/>
        <rFont val="Calibri"/>
        <family val="2"/>
      </rPr>
      <t>Radivojević</t>
    </r>
  </si>
  <si>
    <r>
      <rPr>
        <sz val="9"/>
        <rFont val="Calibri"/>
        <family val="2"/>
      </rPr>
      <t>Aleksa</t>
    </r>
  </si>
  <si>
    <r>
      <rPr>
        <sz val="9"/>
        <rFont val="Calibri"/>
        <family val="2"/>
      </rPr>
      <t>Valjevo</t>
    </r>
  </si>
  <si>
    <r>
      <rPr>
        <sz val="9"/>
        <rFont val="Calibri"/>
        <family val="2"/>
      </rPr>
      <t>Almin</t>
    </r>
  </si>
  <si>
    <r>
      <rPr>
        <sz val="9"/>
        <rFont val="Calibri"/>
        <family val="2"/>
      </rPr>
      <t>Novi Pazar</t>
    </r>
  </si>
  <si>
    <r>
      <rPr>
        <sz val="9"/>
        <rFont val="Calibri"/>
        <family val="2"/>
      </rPr>
      <t>Marko</t>
    </r>
  </si>
  <si>
    <r>
      <rPr>
        <sz val="9"/>
        <rFont val="Calibri"/>
        <family val="2"/>
      </rPr>
      <t>Novi Sad</t>
    </r>
  </si>
  <si>
    <r>
      <rPr>
        <sz val="9"/>
        <rFont val="Calibri"/>
        <family val="2"/>
      </rPr>
      <t>Jovanović</t>
    </r>
  </si>
  <si>
    <r>
      <rPr>
        <sz val="9"/>
        <rFont val="Calibri"/>
        <family val="2"/>
      </rPr>
      <t>Aleksandar</t>
    </r>
  </si>
  <si>
    <r>
      <rPr>
        <sz val="9"/>
        <rFont val="Calibri"/>
        <family val="2"/>
      </rPr>
      <t>Nebojša</t>
    </r>
  </si>
  <si>
    <r>
      <rPr>
        <sz val="9"/>
        <rFont val="Calibri"/>
        <family val="2"/>
      </rPr>
      <t>Milan</t>
    </r>
  </si>
  <si>
    <r>
      <rPr>
        <sz val="9"/>
        <rFont val="Calibri"/>
        <family val="2"/>
      </rPr>
      <t>Andrić</t>
    </r>
  </si>
  <si>
    <r>
      <rPr>
        <sz val="9"/>
        <rFont val="Calibri"/>
        <family val="2"/>
      </rPr>
      <t>Filip</t>
    </r>
  </si>
  <si>
    <r>
      <rPr>
        <sz val="9"/>
        <rFont val="Calibri"/>
        <family val="2"/>
      </rPr>
      <t>Radnički</t>
    </r>
  </si>
  <si>
    <r>
      <rPr>
        <sz val="9"/>
        <rFont val="Calibri"/>
        <family val="2"/>
      </rPr>
      <t>Kragujevac</t>
    </r>
  </si>
  <si>
    <r>
      <rPr>
        <sz val="9"/>
        <rFont val="Calibri"/>
        <family val="2"/>
      </rPr>
      <t>Krstić</t>
    </r>
  </si>
  <si>
    <r>
      <rPr>
        <sz val="9"/>
        <rFont val="Calibri"/>
        <family val="2"/>
      </rPr>
      <t>Marković</t>
    </r>
  </si>
  <si>
    <r>
      <rPr>
        <sz val="9"/>
        <rFont val="Calibri"/>
        <family val="2"/>
      </rPr>
      <t>Andreja</t>
    </r>
  </si>
  <si>
    <r>
      <rPr>
        <sz val="9"/>
        <rFont val="Calibri"/>
        <family val="2"/>
      </rPr>
      <t>Mijatović</t>
    </r>
  </si>
  <si>
    <r>
      <rPr>
        <sz val="9"/>
        <rFont val="Calibri"/>
        <family val="2"/>
      </rPr>
      <t>Gvozdenović</t>
    </r>
  </si>
  <si>
    <r>
      <rPr>
        <sz val="9"/>
        <rFont val="Calibri"/>
        <family val="2"/>
      </rPr>
      <t>Harvilčak</t>
    </r>
  </si>
  <si>
    <r>
      <rPr>
        <sz val="9"/>
        <rFont val="Calibri"/>
        <family val="2"/>
      </rPr>
      <t>Miloš</t>
    </r>
  </si>
  <si>
    <r>
      <rPr>
        <sz val="9"/>
        <rFont val="Calibri"/>
        <family val="2"/>
      </rPr>
      <t>Jednota</t>
    </r>
  </si>
  <si>
    <r>
      <rPr>
        <sz val="9"/>
        <rFont val="Calibri"/>
        <family val="2"/>
      </rPr>
      <t>Šid</t>
    </r>
  </si>
  <si>
    <r>
      <rPr>
        <sz val="9"/>
        <rFont val="Calibri"/>
        <family val="2"/>
      </rPr>
      <t>Đorđe</t>
    </r>
  </si>
  <si>
    <r>
      <rPr>
        <sz val="9"/>
        <rFont val="Calibri"/>
        <family val="2"/>
      </rPr>
      <t>David</t>
    </r>
  </si>
  <si>
    <r>
      <rPr>
        <sz val="9"/>
        <rFont val="Calibri"/>
        <family val="2"/>
      </rPr>
      <t>Nešić</t>
    </r>
  </si>
  <si>
    <t xml:space="preserve">KADETI     E K I P N O   G E N E R A L N I   P L A S M A N </t>
  </si>
  <si>
    <t xml:space="preserve">K A D E T I     P O J E D I N A Č N O   G E N E R A L N I   P L A S M A N </t>
  </si>
  <si>
    <r>
      <rPr>
        <sz val="9"/>
        <rFont val="Calibri"/>
        <family val="2"/>
      </rPr>
      <t>Nemanja</t>
    </r>
  </si>
  <si>
    <r>
      <rPr>
        <sz val="9"/>
        <rFont val="Calibri"/>
        <family val="2"/>
      </rPr>
      <t>Veselinović</t>
    </r>
  </si>
  <si>
    <r>
      <rPr>
        <sz val="9"/>
        <rFont val="Calibri"/>
        <family val="2"/>
      </rPr>
      <t>Stefan</t>
    </r>
  </si>
  <si>
    <r>
      <rPr>
        <sz val="9"/>
        <rFont val="Calibri"/>
        <family val="2"/>
      </rPr>
      <t>Ibrahimović</t>
    </r>
  </si>
  <si>
    <r>
      <rPr>
        <sz val="9"/>
        <rFont val="Calibri"/>
        <family val="2"/>
      </rPr>
      <t>Muhamed</t>
    </r>
  </si>
  <si>
    <r>
      <rPr>
        <sz val="9"/>
        <rFont val="Calibri"/>
        <family val="2"/>
      </rPr>
      <t>Stanković</t>
    </r>
  </si>
  <si>
    <r>
      <rPr>
        <sz val="9"/>
        <rFont val="Calibri"/>
        <family val="2"/>
      </rPr>
      <t>Zoran</t>
    </r>
  </si>
  <si>
    <r>
      <rPr>
        <sz val="9"/>
        <rFont val="Calibri"/>
        <family val="2"/>
      </rPr>
      <t>Igor</t>
    </r>
  </si>
  <si>
    <r>
      <rPr>
        <sz val="9"/>
        <rFont val="Calibri"/>
        <family val="2"/>
      </rPr>
      <t>Plojović</t>
    </r>
  </si>
  <si>
    <r>
      <rPr>
        <sz val="9"/>
        <rFont val="Calibri"/>
        <family val="2"/>
      </rPr>
      <t>Džemil</t>
    </r>
  </si>
  <si>
    <r>
      <rPr>
        <sz val="9"/>
        <rFont val="Calibri"/>
        <family val="2"/>
      </rPr>
      <t>Samed</t>
    </r>
  </si>
  <si>
    <r>
      <rPr>
        <sz val="9"/>
        <rFont val="Calibri"/>
        <family val="2"/>
      </rPr>
      <t>Krković</t>
    </r>
  </si>
  <si>
    <r>
      <rPr>
        <sz val="9"/>
        <rFont val="Calibri"/>
        <family val="2"/>
      </rPr>
      <t>Vuk</t>
    </r>
  </si>
  <si>
    <r>
      <rPr>
        <sz val="9"/>
        <rFont val="Calibri"/>
        <family val="2"/>
      </rPr>
      <t>Crvena Zvezda</t>
    </r>
  </si>
  <si>
    <t xml:space="preserve">M L   K A D E T I     P O J E D I N A Č N O   G E N E R A L N I   P L A S M A N </t>
  </si>
  <si>
    <t xml:space="preserve">ML   KADETI     E K I P N O   G E N E R A L N I   P L A S M A N </t>
  </si>
  <si>
    <r>
      <rPr>
        <sz val="9"/>
        <rFont val="Calibri"/>
        <family val="2"/>
      </rPr>
      <t>Sid</t>
    </r>
  </si>
  <si>
    <r>
      <rPr>
        <sz val="9"/>
        <rFont val="Calibri"/>
        <family val="2"/>
      </rPr>
      <t>Đurđić</t>
    </r>
  </si>
  <si>
    <r>
      <rPr>
        <sz val="9"/>
        <rFont val="Calibri"/>
        <family val="2"/>
      </rPr>
      <t>Bojan</t>
    </r>
  </si>
  <si>
    <r>
      <rPr>
        <sz val="9"/>
        <rFont val="Calibri"/>
        <family val="2"/>
      </rPr>
      <t>Popović</t>
    </r>
  </si>
  <si>
    <r>
      <rPr>
        <sz val="9"/>
        <rFont val="Calibri"/>
        <family val="2"/>
      </rPr>
      <t>Nenad</t>
    </r>
  </si>
  <si>
    <r>
      <rPr>
        <sz val="9"/>
        <rFont val="Calibri"/>
        <family val="2"/>
      </rPr>
      <t>Cyclemania</t>
    </r>
  </si>
  <si>
    <r>
      <rPr>
        <sz val="9"/>
        <rFont val="Calibri"/>
        <family val="2"/>
      </rPr>
      <t>Zrenjanin</t>
    </r>
  </si>
  <si>
    <r>
      <rPr>
        <sz val="9"/>
        <rFont val="Calibri"/>
        <family val="2"/>
      </rPr>
      <t>Marić</t>
    </r>
  </si>
  <si>
    <r>
      <rPr>
        <sz val="9"/>
        <rFont val="Calibri"/>
        <family val="2"/>
      </rPr>
      <t>Ivan</t>
    </r>
  </si>
  <si>
    <r>
      <rPr>
        <sz val="9"/>
        <rFont val="Calibri"/>
        <family val="2"/>
      </rPr>
      <t>Progressive</t>
    </r>
  </si>
  <si>
    <r>
      <rPr>
        <sz val="9"/>
        <rFont val="Calibri"/>
        <family val="2"/>
      </rPr>
      <t>Goran</t>
    </r>
  </si>
  <si>
    <r>
      <rPr>
        <sz val="9"/>
        <rFont val="Calibri"/>
        <family val="2"/>
      </rPr>
      <t>Štrbac</t>
    </r>
  </si>
  <si>
    <r>
      <rPr>
        <sz val="9"/>
        <rFont val="Calibri"/>
        <family val="2"/>
      </rPr>
      <t>Oliver</t>
    </r>
  </si>
  <si>
    <r>
      <rPr>
        <sz val="9"/>
        <rFont val="Calibri"/>
        <family val="2"/>
      </rPr>
      <t xml:space="preserve">MBK </t>
    </r>
    <r>
      <rPr>
        <sz val="9"/>
        <rFont val="Calibri"/>
        <family val="2"/>
      </rPr>
      <t>Fanatic</t>
    </r>
  </si>
  <si>
    <r>
      <rPr>
        <sz val="9"/>
        <rFont val="Calibri"/>
        <family val="2"/>
      </rPr>
      <t>Dejan</t>
    </r>
  </si>
  <si>
    <r>
      <rPr>
        <sz val="9"/>
        <rFont val="Calibri"/>
        <family val="2"/>
      </rPr>
      <t>Orlovac Sistem FPS</t>
    </r>
  </si>
  <si>
    <r>
      <rPr>
        <sz val="9"/>
        <rFont val="Calibri"/>
        <family val="2"/>
      </rPr>
      <t>Crna Trava</t>
    </r>
  </si>
  <si>
    <r>
      <rPr>
        <sz val="9"/>
        <rFont val="Calibri"/>
        <family val="2"/>
      </rPr>
      <t>Boris</t>
    </r>
  </si>
  <si>
    <r>
      <rPr>
        <sz val="9"/>
        <rFont val="Calibri"/>
        <family val="2"/>
      </rPr>
      <t xml:space="preserve">Ris </t>
    </r>
    <r>
      <rPr>
        <sz val="9"/>
        <rFont val="Calibri"/>
        <family val="2"/>
      </rPr>
      <t>Cycling</t>
    </r>
  </si>
  <si>
    <r>
      <rPr>
        <sz val="9"/>
        <rFont val="Calibri"/>
        <family val="2"/>
      </rPr>
      <t>Đolić</t>
    </r>
  </si>
  <si>
    <r>
      <rPr>
        <sz val="9"/>
        <rFont val="Calibri"/>
        <family val="2"/>
      </rPr>
      <t>Srećko</t>
    </r>
  </si>
  <si>
    <r>
      <rPr>
        <sz val="9"/>
        <rFont val="Calibri"/>
        <family val="2"/>
      </rPr>
      <t>Kovčić</t>
    </r>
  </si>
  <si>
    <r>
      <rPr>
        <sz val="9"/>
        <rFont val="Calibri"/>
        <family val="2"/>
      </rPr>
      <t>Damir</t>
    </r>
  </si>
  <si>
    <r>
      <rPr>
        <sz val="9"/>
        <rFont val="Calibri"/>
        <family val="2"/>
      </rPr>
      <t>Gorski</t>
    </r>
  </si>
  <si>
    <r>
      <rPr>
        <sz val="9"/>
        <rFont val="Calibri"/>
        <family val="2"/>
      </rPr>
      <t>Sokobanja</t>
    </r>
  </si>
  <si>
    <r>
      <rPr>
        <sz val="9"/>
        <rFont val="Calibri"/>
        <family val="2"/>
      </rPr>
      <t>Pajić</t>
    </r>
  </si>
  <si>
    <r>
      <rPr>
        <sz val="9"/>
        <rFont val="Calibri"/>
        <family val="2"/>
      </rPr>
      <t>Srboslav</t>
    </r>
  </si>
  <si>
    <r>
      <rPr>
        <sz val="9"/>
        <rFont val="Calibri"/>
        <family val="2"/>
      </rPr>
      <t>Petković</t>
    </r>
  </si>
  <si>
    <r>
      <rPr>
        <sz val="9"/>
        <rFont val="Calibri"/>
        <family val="2"/>
      </rPr>
      <t>Nikčević</t>
    </r>
  </si>
  <si>
    <r>
      <rPr>
        <sz val="9"/>
        <rFont val="Calibri"/>
        <family val="2"/>
      </rPr>
      <t>Mihajlović</t>
    </r>
  </si>
  <si>
    <r>
      <rPr>
        <sz val="9"/>
        <rFont val="Calibri"/>
        <family val="2"/>
      </rPr>
      <t>MBK Fanatic</t>
    </r>
  </si>
  <si>
    <r>
      <rPr>
        <sz val="9"/>
        <rFont val="Calibri"/>
        <family val="2"/>
      </rPr>
      <t xml:space="preserve">Orlovac </t>
    </r>
    <r>
      <rPr>
        <sz val="9"/>
        <rFont val="Calibri"/>
        <family val="2"/>
      </rPr>
      <t xml:space="preserve">Sistem </t>
    </r>
    <r>
      <rPr>
        <sz val="9"/>
        <rFont val="Calibri"/>
        <family val="2"/>
      </rPr>
      <t>FPS</t>
    </r>
  </si>
  <si>
    <r>
      <rPr>
        <sz val="9"/>
        <rFont val="Calibri"/>
        <family val="2"/>
      </rPr>
      <t xml:space="preserve">Crvena </t>
    </r>
    <r>
      <rPr>
        <sz val="9"/>
        <rFont val="Calibri"/>
        <family val="2"/>
      </rPr>
      <t>Zvezda</t>
    </r>
  </si>
  <si>
    <r>
      <rPr>
        <sz val="9"/>
        <rFont val="Calibri"/>
        <family val="2"/>
      </rPr>
      <t>Mitić</t>
    </r>
  </si>
  <si>
    <r>
      <rPr>
        <sz val="9"/>
        <rFont val="Calibri"/>
        <family val="2"/>
      </rPr>
      <t>Nusret</t>
    </r>
  </si>
  <si>
    <r>
      <rPr>
        <sz val="9"/>
        <rFont val="Calibri"/>
        <family val="2"/>
      </rPr>
      <t>Babić</t>
    </r>
  </si>
  <si>
    <r>
      <rPr>
        <sz val="9"/>
        <rFont val="Calibri"/>
        <family val="2"/>
      </rPr>
      <t>Slobodan</t>
    </r>
  </si>
  <si>
    <r>
      <rPr>
        <sz val="9"/>
        <rFont val="Calibri"/>
        <family val="2"/>
      </rPr>
      <t>Omer</t>
    </r>
  </si>
  <si>
    <r>
      <rPr>
        <sz val="9"/>
        <rFont val="Calibri"/>
        <family val="2"/>
      </rPr>
      <t>Luka</t>
    </r>
  </si>
  <si>
    <r>
      <rPr>
        <sz val="9"/>
        <rFont val="Calibri"/>
        <family val="2"/>
      </rPr>
      <t>Emir</t>
    </r>
  </si>
  <si>
    <r>
      <rPr>
        <sz val="9"/>
        <rFont val="Calibri"/>
        <family val="2"/>
      </rPr>
      <t>Branislav</t>
    </r>
  </si>
  <si>
    <r>
      <rPr>
        <sz val="9"/>
        <rFont val="Calibri"/>
        <family val="2"/>
      </rPr>
      <t>Vladimir</t>
    </r>
  </si>
  <si>
    <r>
      <rPr>
        <sz val="9"/>
        <rFont val="Calibri"/>
        <family val="2"/>
      </rPr>
      <t>Njiradi</t>
    </r>
  </si>
  <si>
    <r>
      <rPr>
        <sz val="9"/>
        <rFont val="Calibri"/>
        <family val="2"/>
      </rPr>
      <t>Daniel</t>
    </r>
  </si>
  <si>
    <r>
      <rPr>
        <sz val="9"/>
        <rFont val="Calibri"/>
        <family val="2"/>
      </rPr>
      <t>Capriolo</t>
    </r>
  </si>
  <si>
    <r>
      <rPr>
        <sz val="9"/>
        <rFont val="Calibri"/>
        <family val="2"/>
      </rPr>
      <t>Bačka Topola</t>
    </r>
  </si>
  <si>
    <r>
      <rPr>
        <sz val="9"/>
        <rFont val="Calibri"/>
        <family val="2"/>
      </rPr>
      <t xml:space="preserve">Bike </t>
    </r>
    <r>
      <rPr>
        <sz val="9"/>
        <rFont val="Calibri"/>
        <family val="2"/>
      </rPr>
      <t>M</t>
    </r>
  </si>
  <si>
    <r>
      <rPr>
        <sz val="9"/>
        <rFont val="Calibri"/>
        <family val="2"/>
      </rPr>
      <t>Pirot</t>
    </r>
  </si>
  <si>
    <r>
      <rPr>
        <sz val="9"/>
        <rFont val="Calibri"/>
        <family val="2"/>
      </rPr>
      <t>Simić</t>
    </r>
  </si>
  <si>
    <r>
      <rPr>
        <sz val="9"/>
        <rFont val="Calibri"/>
        <family val="2"/>
      </rPr>
      <t>Tamara</t>
    </r>
  </si>
  <si>
    <r>
      <rPr>
        <sz val="9"/>
        <rFont val="Calibri"/>
        <family val="2"/>
      </rPr>
      <t>Erić</t>
    </r>
  </si>
  <si>
    <r>
      <rPr>
        <sz val="9"/>
        <rFont val="Calibri"/>
        <family val="2"/>
      </rPr>
      <t>Jelena</t>
    </r>
  </si>
  <si>
    <r>
      <rPr>
        <sz val="9"/>
        <rFont val="Calibri"/>
        <family val="2"/>
      </rPr>
      <t>Metalac</t>
    </r>
  </si>
  <si>
    <r>
      <rPr>
        <sz val="9"/>
        <rFont val="Calibri"/>
        <family val="2"/>
      </rPr>
      <t>Rakić</t>
    </r>
  </si>
  <si>
    <r>
      <rPr>
        <sz val="9"/>
        <rFont val="Calibri"/>
        <family val="2"/>
      </rPr>
      <t>Milica</t>
    </r>
  </si>
  <si>
    <r>
      <rPr>
        <sz val="9"/>
        <rFont val="Calibri"/>
        <family val="2"/>
      </rPr>
      <t>Rajković</t>
    </r>
  </si>
  <si>
    <r>
      <rPr>
        <sz val="9"/>
        <rFont val="Calibri"/>
        <family val="2"/>
      </rPr>
      <t>Topić</t>
    </r>
  </si>
  <si>
    <r>
      <rPr>
        <sz val="9"/>
        <rFont val="Calibri"/>
        <family val="2"/>
      </rPr>
      <t>Zorana</t>
    </r>
  </si>
  <si>
    <r>
      <rPr>
        <sz val="9"/>
        <rFont val="Calibri"/>
        <family val="2"/>
      </rPr>
      <t>Trifković</t>
    </r>
  </si>
  <si>
    <r>
      <rPr>
        <sz val="9"/>
        <rFont val="Calibri"/>
        <family val="2"/>
      </rPr>
      <t>Violeta</t>
    </r>
  </si>
  <si>
    <t xml:space="preserve">J U N I O R K E    P O J E D I N A Č N O   G E N E R A L N I   P L A S M A N </t>
  </si>
  <si>
    <t xml:space="preserve">J U N I O R K E     E K I P N O   G E N E R A L N I   P L A S M A N </t>
  </si>
  <si>
    <t xml:space="preserve">J U N I O R I     E K I P N O   G E N E R A L N I   P L A S M A N </t>
  </si>
  <si>
    <r>
      <rPr>
        <sz val="9"/>
        <rFont val="Calibri"/>
        <family val="2"/>
      </rPr>
      <t>Milovanović</t>
    </r>
  </si>
  <si>
    <r>
      <rPr>
        <sz val="9"/>
        <rFont val="Calibri"/>
        <family val="2"/>
      </rPr>
      <t>Ciklopaori</t>
    </r>
  </si>
  <si>
    <r>
      <rPr>
        <sz val="9"/>
        <rFont val="Calibri"/>
        <family val="2"/>
      </rPr>
      <t>Kovač</t>
    </r>
  </si>
  <si>
    <r>
      <rPr>
        <sz val="9"/>
        <rFont val="Calibri"/>
        <family val="2"/>
      </rPr>
      <t>Majkl</t>
    </r>
  </si>
  <si>
    <r>
      <rPr>
        <sz val="9"/>
        <rFont val="Calibri"/>
        <family val="2"/>
      </rPr>
      <t>Petko</t>
    </r>
  </si>
  <si>
    <r>
      <rPr>
        <sz val="9"/>
        <rFont val="Calibri"/>
        <family val="2"/>
      </rPr>
      <t>Stevan</t>
    </r>
  </si>
  <si>
    <r>
      <rPr>
        <sz val="9"/>
        <rFont val="Calibri"/>
        <family val="2"/>
      </rPr>
      <t>Mršić</t>
    </r>
  </si>
  <si>
    <r>
      <rPr>
        <sz val="9"/>
        <rFont val="Calibri"/>
        <family val="2"/>
      </rPr>
      <t>Stanić</t>
    </r>
  </si>
  <si>
    <r>
      <rPr>
        <sz val="9"/>
        <rFont val="Calibri"/>
        <family val="2"/>
      </rPr>
      <t>Đierčan</t>
    </r>
  </si>
  <si>
    <r>
      <rPr>
        <sz val="9"/>
        <rFont val="Calibri"/>
        <family val="2"/>
      </rPr>
      <t>Darko</t>
    </r>
  </si>
  <si>
    <r>
      <rPr>
        <sz val="9"/>
        <rFont val="Calibri"/>
        <family val="2"/>
      </rPr>
      <t>Stojšić</t>
    </r>
  </si>
  <si>
    <r>
      <rPr>
        <sz val="9"/>
        <rFont val="Calibri"/>
        <family val="2"/>
      </rPr>
      <t>Kovanović</t>
    </r>
  </si>
  <si>
    <r>
      <rPr>
        <sz val="9"/>
        <rFont val="Calibri"/>
        <family val="2"/>
      </rPr>
      <t>Čolaković</t>
    </r>
  </si>
  <si>
    <r>
      <rPr>
        <sz val="9"/>
        <rFont val="Calibri"/>
        <family val="2"/>
      </rPr>
      <t>Dženis</t>
    </r>
  </si>
  <si>
    <r>
      <rPr>
        <sz val="9"/>
        <rFont val="Calibri"/>
        <family val="2"/>
      </rPr>
      <t>Mavrić</t>
    </r>
  </si>
  <si>
    <r>
      <rPr>
        <sz val="9"/>
        <rFont val="Calibri"/>
        <family val="2"/>
      </rPr>
      <t>Nermin</t>
    </r>
  </si>
  <si>
    <r>
      <rPr>
        <sz val="9"/>
        <rFont val="Calibri"/>
        <family val="2"/>
      </rPr>
      <t>Desimir</t>
    </r>
  </si>
  <si>
    <r>
      <rPr>
        <sz val="9"/>
        <rFont val="Calibri"/>
        <family val="2"/>
      </rPr>
      <t>Rastoder</t>
    </r>
  </si>
  <si>
    <r>
      <rPr>
        <sz val="9"/>
        <rFont val="Calibri"/>
        <family val="2"/>
      </rPr>
      <t>Hovan</t>
    </r>
  </si>
  <si>
    <r>
      <rPr>
        <sz val="9"/>
        <rFont val="Calibri"/>
        <family val="2"/>
      </rPr>
      <t>Mirković</t>
    </r>
  </si>
  <si>
    <r>
      <rPr>
        <sz val="9"/>
        <rFont val="Calibri"/>
        <family val="2"/>
      </rPr>
      <t>Senić</t>
    </r>
  </si>
  <si>
    <r>
      <rPr>
        <sz val="9"/>
        <rFont val="Calibri"/>
        <family val="2"/>
      </rPr>
      <t>Siniša</t>
    </r>
  </si>
  <si>
    <r>
      <rPr>
        <sz val="9"/>
        <rFont val="Calibri"/>
        <family val="2"/>
      </rPr>
      <t>Đačanin</t>
    </r>
  </si>
  <si>
    <r>
      <rPr>
        <sz val="9"/>
        <rFont val="Calibri"/>
        <family val="2"/>
      </rPr>
      <t>Emilija</t>
    </r>
  </si>
  <si>
    <r>
      <rPr>
        <sz val="9"/>
        <rFont val="Calibri"/>
        <family val="2"/>
      </rPr>
      <t>Marija</t>
    </r>
  </si>
  <si>
    <r>
      <rPr>
        <sz val="9"/>
        <rFont val="Calibri"/>
        <family val="2"/>
      </rPr>
      <t>Radovanović</t>
    </r>
  </si>
  <si>
    <r>
      <rPr>
        <sz val="9"/>
        <rFont val="Calibri"/>
        <family val="2"/>
      </rPr>
      <t>Jovana</t>
    </r>
  </si>
  <si>
    <t xml:space="preserve">M A S T E R S     P O J E D I N A Č N O   G E N E R A L N I   P L A S M A N </t>
  </si>
  <si>
    <t xml:space="preserve">M A S T E R S      E K I P N O   G E N E R A L N I   P L A S M A N </t>
  </si>
  <si>
    <r>
      <rPr>
        <sz val="9"/>
        <rFont val="Calibri"/>
        <family val="2"/>
      </rPr>
      <t>Policajac</t>
    </r>
  </si>
  <si>
    <r>
      <rPr>
        <sz val="9"/>
        <rFont val="Calibri"/>
        <family val="2"/>
      </rPr>
      <t>Agresiv</t>
    </r>
  </si>
  <si>
    <r>
      <rPr>
        <sz val="9"/>
        <rFont val="Calibri"/>
        <family val="2"/>
      </rPr>
      <t>Ruma</t>
    </r>
  </si>
  <si>
    <r>
      <rPr>
        <sz val="9"/>
        <rFont val="Calibri"/>
        <family val="2"/>
      </rPr>
      <t>Jotić</t>
    </r>
  </si>
  <si>
    <r>
      <rPr>
        <sz val="9"/>
        <rFont val="Calibri"/>
        <family val="2"/>
      </rPr>
      <t>Vasović</t>
    </r>
  </si>
  <si>
    <r>
      <rPr>
        <sz val="9"/>
        <rFont val="Calibri"/>
        <family val="2"/>
      </rPr>
      <t>Antić</t>
    </r>
  </si>
  <si>
    <r>
      <rPr>
        <sz val="9"/>
        <rFont val="Calibri"/>
        <family val="2"/>
      </rPr>
      <t>Konstantin</t>
    </r>
  </si>
  <si>
    <r>
      <rPr>
        <sz val="9"/>
        <rFont val="Calibri"/>
        <family val="2"/>
      </rPr>
      <t>Niš</t>
    </r>
  </si>
  <si>
    <r>
      <rPr>
        <sz val="9"/>
        <rFont val="Calibri"/>
        <family val="2"/>
      </rPr>
      <t>Ristić</t>
    </r>
  </si>
  <si>
    <r>
      <rPr>
        <sz val="9"/>
        <rFont val="Calibri"/>
        <family val="2"/>
      </rPr>
      <t>Božo</t>
    </r>
  </si>
  <si>
    <r>
      <rPr>
        <sz val="9"/>
        <rFont val="Calibri"/>
        <family val="2"/>
      </rPr>
      <t>Potrić</t>
    </r>
  </si>
  <si>
    <r>
      <rPr>
        <sz val="9"/>
        <rFont val="Calibri"/>
        <family val="2"/>
      </rPr>
      <t>Isakov</t>
    </r>
  </si>
  <si>
    <r>
      <rPr>
        <sz val="9"/>
        <rFont val="Calibri"/>
        <family val="2"/>
      </rPr>
      <t>Kalmar</t>
    </r>
  </si>
  <si>
    <r>
      <rPr>
        <sz val="9"/>
        <rFont val="Calibri"/>
        <family val="2"/>
      </rPr>
      <t>Endre</t>
    </r>
  </si>
  <si>
    <r>
      <rPr>
        <sz val="9"/>
        <rFont val="Calibri"/>
        <family val="2"/>
      </rPr>
      <t>Bačka Topoča</t>
    </r>
  </si>
  <si>
    <r>
      <rPr>
        <sz val="9"/>
        <rFont val="Calibri"/>
        <family val="2"/>
      </rPr>
      <t>Stanar</t>
    </r>
  </si>
  <si>
    <r>
      <rPr>
        <sz val="9"/>
        <rFont val="Calibri"/>
        <family val="2"/>
      </rPr>
      <t>Mimović</t>
    </r>
  </si>
  <si>
    <r>
      <rPr>
        <sz val="9"/>
        <rFont val="Calibri"/>
        <family val="2"/>
      </rPr>
      <t>Radoje</t>
    </r>
  </si>
  <si>
    <r>
      <rPr>
        <sz val="9"/>
        <rFont val="Calibri"/>
        <family val="2"/>
      </rPr>
      <t>Ćumura</t>
    </r>
  </si>
  <si>
    <r>
      <rPr>
        <sz val="9"/>
        <rFont val="Calibri"/>
        <family val="2"/>
      </rPr>
      <t>Željko</t>
    </r>
  </si>
  <si>
    <r>
      <rPr>
        <sz val="9"/>
        <rFont val="Calibri"/>
        <family val="2"/>
      </rPr>
      <t>Bunčić</t>
    </r>
  </si>
  <si>
    <r>
      <rPr>
        <sz val="9"/>
        <rFont val="Calibri"/>
        <family val="2"/>
      </rPr>
      <t>Slavko</t>
    </r>
  </si>
  <si>
    <r>
      <rPr>
        <sz val="9"/>
        <rFont val="Calibri"/>
        <family val="2"/>
      </rPr>
      <t>Čančarević</t>
    </r>
  </si>
  <si>
    <r>
      <rPr>
        <sz val="9"/>
        <rFont val="Calibri"/>
        <family val="2"/>
      </rPr>
      <t>Matić</t>
    </r>
  </si>
  <si>
    <r>
      <rPr>
        <sz val="9"/>
        <rFont val="Calibri"/>
        <family val="2"/>
      </rPr>
      <t>Novaković</t>
    </r>
  </si>
  <si>
    <r>
      <rPr>
        <sz val="9"/>
        <rFont val="Calibri"/>
        <family val="2"/>
      </rPr>
      <t>Sima</t>
    </r>
  </si>
  <si>
    <r>
      <rPr>
        <sz val="9"/>
        <rFont val="Calibri"/>
        <family val="2"/>
      </rPr>
      <t>Božić</t>
    </r>
  </si>
  <si>
    <r>
      <rPr>
        <sz val="9"/>
        <rFont val="Calibri"/>
        <family val="2"/>
      </rPr>
      <t>Vrček</t>
    </r>
  </si>
  <si>
    <r>
      <rPr>
        <sz val="9"/>
        <rFont val="Calibri"/>
        <family val="2"/>
      </rPr>
      <t>Petar</t>
    </r>
  </si>
  <si>
    <r>
      <rPr>
        <sz val="9"/>
        <rFont val="Calibri"/>
        <family val="2"/>
      </rPr>
      <t>Marinković</t>
    </r>
  </si>
  <si>
    <r>
      <rPr>
        <sz val="9"/>
        <rFont val="Calibri"/>
        <family val="2"/>
      </rPr>
      <t>Kosanović</t>
    </r>
  </si>
  <si>
    <r>
      <rPr>
        <sz val="9"/>
        <rFont val="Calibri"/>
        <family val="2"/>
      </rPr>
      <t>Relja</t>
    </r>
  </si>
  <si>
    <r>
      <rPr>
        <sz val="9"/>
        <rFont val="Calibri"/>
        <family val="2"/>
      </rPr>
      <t>Brindza</t>
    </r>
  </si>
  <si>
    <r>
      <rPr>
        <sz val="9"/>
        <rFont val="Calibri"/>
        <family val="2"/>
      </rPr>
      <t>Akoš</t>
    </r>
  </si>
  <si>
    <r>
      <rPr>
        <sz val="9"/>
        <rFont val="Calibri"/>
        <family val="2"/>
      </rPr>
      <t>Sladaković</t>
    </r>
  </si>
  <si>
    <r>
      <rPr>
        <sz val="9"/>
        <rFont val="Calibri"/>
        <family val="2"/>
      </rPr>
      <t>Individualac</t>
    </r>
  </si>
  <si>
    <r>
      <rPr>
        <sz val="9"/>
        <rFont val="Calibri"/>
        <family val="2"/>
      </rPr>
      <t>Ćesarević</t>
    </r>
  </si>
  <si>
    <r>
      <rPr>
        <sz val="9"/>
        <rFont val="Calibri"/>
        <family val="2"/>
      </rPr>
      <t>Palkovljević</t>
    </r>
  </si>
  <si>
    <r>
      <rPr>
        <sz val="9"/>
        <rFont val="Calibri"/>
        <family val="2"/>
      </rPr>
      <t>Džunov</t>
    </r>
  </si>
  <si>
    <r>
      <rPr>
        <sz val="9"/>
        <rFont val="Calibri"/>
        <family val="2"/>
      </rPr>
      <t>Raonić</t>
    </r>
  </si>
  <si>
    <r>
      <rPr>
        <sz val="9"/>
        <rFont val="Calibri"/>
        <family val="2"/>
      </rPr>
      <t>Simović</t>
    </r>
  </si>
  <si>
    <r>
      <rPr>
        <sz val="9"/>
        <rFont val="Calibri"/>
        <family val="2"/>
      </rPr>
      <t>MBK Fanatik</t>
    </r>
  </si>
  <si>
    <r>
      <rPr>
        <sz val="9"/>
        <rFont val="Calibri"/>
        <family val="2"/>
      </rPr>
      <t>Luković</t>
    </r>
  </si>
  <si>
    <r>
      <rPr>
        <sz val="9"/>
        <rFont val="Calibri"/>
        <family val="2"/>
      </rPr>
      <t>Milenković</t>
    </r>
  </si>
  <si>
    <r>
      <rPr>
        <sz val="9"/>
        <rFont val="Calibri"/>
        <family val="2"/>
      </rPr>
      <t>Veljković</t>
    </r>
  </si>
  <si>
    <r>
      <rPr>
        <sz val="9"/>
        <rFont val="Calibri"/>
        <family val="2"/>
      </rPr>
      <t>Boban</t>
    </r>
  </si>
  <si>
    <r>
      <rPr>
        <sz val="9"/>
        <rFont val="Calibri"/>
        <family val="2"/>
      </rPr>
      <t>Lakićević</t>
    </r>
  </si>
  <si>
    <r>
      <rPr>
        <sz val="9"/>
        <rFont val="Calibri"/>
        <family val="2"/>
      </rPr>
      <t>Ivošević</t>
    </r>
  </si>
  <si>
    <r>
      <rPr>
        <sz val="9"/>
        <rFont val="Calibri"/>
        <family val="2"/>
      </rPr>
      <t>Mile</t>
    </r>
  </si>
  <si>
    <r>
      <rPr>
        <sz val="9"/>
        <rFont val="Calibri"/>
        <family val="2"/>
      </rPr>
      <t>Pašaljić</t>
    </r>
  </si>
  <si>
    <r>
      <rPr>
        <sz val="9"/>
        <rFont val="Calibri"/>
        <family val="2"/>
      </rPr>
      <t>Boldiš</t>
    </r>
  </si>
  <si>
    <r>
      <rPr>
        <sz val="9"/>
        <rFont val="Calibri"/>
        <family val="2"/>
      </rPr>
      <t>Sebastijan</t>
    </r>
  </si>
  <si>
    <r>
      <rPr>
        <sz val="9"/>
        <rFont val="Calibri"/>
        <family val="2"/>
      </rPr>
      <t>Vršac</t>
    </r>
  </si>
  <si>
    <r>
      <rPr>
        <sz val="9"/>
        <rFont val="Calibri"/>
        <family val="2"/>
      </rPr>
      <t>Vuković</t>
    </r>
  </si>
  <si>
    <r>
      <rPr>
        <sz val="9"/>
        <rFont val="Calibri"/>
        <family val="2"/>
      </rPr>
      <t>Gornji Milanovac</t>
    </r>
  </si>
  <si>
    <t xml:space="preserve">H O B I   F U N           E K I P N O   G E N E R A L N I   P L A S M A N </t>
  </si>
  <si>
    <t xml:space="preserve">H O B I   F U N      P O J E D I N A Č N O   G E N E R A L N I   P L A S M A N </t>
  </si>
  <si>
    <t>14.04.</t>
  </si>
  <si>
    <t>18.05.</t>
  </si>
  <si>
    <t>26.05.</t>
  </si>
  <si>
    <t>-</t>
  </si>
  <si>
    <t xml:space="preserve">P O L E T A R C I     P O J E D I N A Č N O   G E N E R A L N I   P L A S M A N </t>
  </si>
  <si>
    <t xml:space="preserve">P O L E T A R C I      E K I P N O   G E N E R A L N I   P L A S M A N </t>
  </si>
  <si>
    <t xml:space="preserve">H O B B Y   S P O R T      P O J E D I N A Č N O   G E N E R A L N I   P L A S M A N </t>
  </si>
  <si>
    <t xml:space="preserve">H O B B Y   S P O R T          E K I P N O   G E N E R A L N I   P L A S M A N </t>
  </si>
  <si>
    <t>02.06.</t>
  </si>
  <si>
    <t>dnf</t>
  </si>
  <si>
    <t xml:space="preserve">Crnogorac </t>
  </si>
  <si>
    <t>Jovana</t>
  </si>
  <si>
    <t>Novi Sad</t>
  </si>
  <si>
    <t>Gavra</t>
  </si>
  <si>
    <t>Ris Cycling</t>
  </si>
  <si>
    <t>Aleksić</t>
  </si>
  <si>
    <t>dns</t>
  </si>
  <si>
    <t>Župan</t>
  </si>
  <si>
    <t>Eduarrd</t>
  </si>
  <si>
    <t>Ivaz</t>
  </si>
  <si>
    <t>Vladimir</t>
  </si>
  <si>
    <t>Barać</t>
  </si>
  <si>
    <t>Pavle</t>
  </si>
  <si>
    <t>Coyotes</t>
  </si>
  <si>
    <t>Palić</t>
  </si>
  <si>
    <t>Kunić</t>
  </si>
  <si>
    <t>Branislav</t>
  </si>
  <si>
    <t>Sivč</t>
  </si>
  <si>
    <t>Bojan</t>
  </si>
  <si>
    <t xml:space="preserve">Ris Cucling </t>
  </si>
  <si>
    <t>Hunjadi</t>
  </si>
  <si>
    <t>Stefan</t>
  </si>
  <si>
    <t xml:space="preserve">Petrović </t>
  </si>
  <si>
    <t>Boško</t>
  </si>
  <si>
    <t>Ciklopaori</t>
  </si>
  <si>
    <t>Valjevo</t>
  </si>
  <si>
    <t xml:space="preserve">Stančetić </t>
  </si>
  <si>
    <t>Miloš</t>
  </si>
  <si>
    <t>Jednota</t>
  </si>
  <si>
    <t>Šid</t>
  </si>
  <si>
    <t>Andrejić</t>
  </si>
  <si>
    <t>Filip</t>
  </si>
  <si>
    <t>Konstantin</t>
  </si>
  <si>
    <t>Niš</t>
  </si>
  <si>
    <t>Cikopaori</t>
  </si>
  <si>
    <t>Ris Cucling</t>
  </si>
  <si>
    <t>02.07.</t>
  </si>
  <si>
    <t>Marko</t>
  </si>
  <si>
    <t>Led Circle</t>
  </si>
  <si>
    <t>Vranje</t>
  </si>
  <si>
    <t xml:space="preserve">S E N I O R K E    P O J E D I N A Č N O   G E N E R A L N I   P L A S M A N </t>
  </si>
  <si>
    <t>Aleksa</t>
  </si>
  <si>
    <t>Veljković</t>
  </si>
  <si>
    <t>Mladenović</t>
  </si>
  <si>
    <t>Zlatanović</t>
  </si>
  <si>
    <t>Petar</t>
  </si>
  <si>
    <t>Tasić</t>
  </si>
  <si>
    <t>07.07.</t>
  </si>
  <si>
    <t>Samet</t>
  </si>
  <si>
    <t>Živković</t>
  </si>
  <si>
    <t>Zoran</t>
  </si>
  <si>
    <t>Cyclemania</t>
  </si>
  <si>
    <t>Kragujevac</t>
  </si>
  <si>
    <t>Igor</t>
  </si>
  <si>
    <t>MBK Fanatic</t>
  </si>
  <si>
    <t>Marković</t>
  </si>
  <si>
    <t>Vučić</t>
  </si>
  <si>
    <t>Miroslav</t>
  </si>
  <si>
    <t>Dubočica</t>
  </si>
  <si>
    <t>Leskovac</t>
  </si>
  <si>
    <t>Nedeljković</t>
  </si>
  <si>
    <t>Miroljub</t>
  </si>
  <si>
    <t>led Circle</t>
  </si>
  <si>
    <t>Orlovac sistem FPS</t>
  </si>
  <si>
    <t>Crna Trava</t>
  </si>
  <si>
    <t>Simjonović</t>
  </si>
  <si>
    <t xml:space="preserve">Cvetković </t>
  </si>
  <si>
    <t>Led circle</t>
  </si>
  <si>
    <t>Rajković</t>
  </si>
  <si>
    <t>Marija</t>
  </si>
  <si>
    <t>Orlovac Sistem FPS</t>
  </si>
  <si>
    <t xml:space="preserve">Stanković </t>
  </si>
  <si>
    <t>Ojdana</t>
  </si>
  <si>
    <t xml:space="preserve">Jovanović </t>
  </si>
  <si>
    <t>Cyclemanija</t>
  </si>
  <si>
    <t xml:space="preserve">K A D E T K I N J E      P O J E D I N A Č N O   G E N E R A L N I   P L A S M A N </t>
  </si>
  <si>
    <t xml:space="preserve">KADETKINJE   E K I P N O   G E N E R A L N I   P L A S M A N </t>
  </si>
  <si>
    <t>Jana</t>
  </si>
  <si>
    <r>
      <rPr>
        <sz val="9"/>
        <rFont val="Calibri"/>
        <family val="2"/>
      </rPr>
      <t>Novi Sad</t>
    </r>
  </si>
  <si>
    <r>
      <rPr>
        <sz val="9"/>
        <rFont val="Calibri"/>
        <family val="2"/>
      </rPr>
      <t>Nikolić</t>
    </r>
  </si>
  <si>
    <r>
      <rPr>
        <sz val="9"/>
        <rFont val="Calibri"/>
        <family val="2"/>
      </rPr>
      <t>Ivana</t>
    </r>
  </si>
  <si>
    <r>
      <rPr>
        <sz val="9"/>
        <rFont val="Calibri"/>
        <family val="2"/>
      </rPr>
      <t>Ciklopaori</t>
    </r>
  </si>
  <si>
    <r>
      <rPr>
        <sz val="9"/>
        <rFont val="Calibri"/>
        <family val="2"/>
      </rPr>
      <t>Valjevo</t>
    </r>
  </si>
  <si>
    <r>
      <rPr>
        <sz val="9"/>
        <rFont val="Calibri"/>
        <family val="2"/>
      </rPr>
      <t>Mitrović</t>
    </r>
  </si>
  <si>
    <r>
      <rPr>
        <sz val="9"/>
        <rFont val="Calibri"/>
        <family val="2"/>
      </rPr>
      <t>Nikoleta</t>
    </r>
  </si>
  <si>
    <r>
      <rPr>
        <sz val="9"/>
        <rFont val="Calibri"/>
        <family val="2"/>
      </rPr>
      <t>Orlovac Sistem FPS</t>
    </r>
  </si>
  <si>
    <r>
      <rPr>
        <sz val="9"/>
        <rFont val="Calibri"/>
        <family val="2"/>
      </rPr>
      <t>Crna Trava</t>
    </r>
  </si>
  <si>
    <r>
      <rPr>
        <sz val="9"/>
        <rFont val="Calibri"/>
        <family val="2"/>
      </rPr>
      <t>Jakotin</t>
    </r>
  </si>
  <si>
    <r>
      <rPr>
        <sz val="9"/>
        <rFont val="Calibri"/>
        <family val="2"/>
      </rPr>
      <t>Kristina</t>
    </r>
  </si>
  <si>
    <t>14.07.</t>
  </si>
  <si>
    <t>Broj učesnika</t>
  </si>
  <si>
    <t>Broj učešća</t>
  </si>
  <si>
    <t>Kategorija</t>
  </si>
  <si>
    <t>Seniorke W</t>
  </si>
  <si>
    <t>Seniori M</t>
  </si>
  <si>
    <t>Juniori M</t>
  </si>
  <si>
    <t>Juniorke W</t>
  </si>
  <si>
    <t>Kadeti M</t>
  </si>
  <si>
    <t>Kadetkinje W</t>
  </si>
  <si>
    <t>Poletarci</t>
  </si>
  <si>
    <t>Mastersi</t>
  </si>
  <si>
    <t>Hobby Sport</t>
  </si>
  <si>
    <t>Hobby FUN</t>
  </si>
  <si>
    <t>Stara planina</t>
  </si>
  <si>
    <t>ML Kadeti</t>
  </si>
  <si>
    <t>Broj kategorija</t>
  </si>
  <si>
    <t>Ukupno nastupa</t>
  </si>
  <si>
    <t>Datum</t>
  </si>
  <si>
    <t>Ribarska Banja</t>
  </si>
  <si>
    <t>Avala</t>
  </si>
  <si>
    <t>Trofej vojvodine</t>
  </si>
  <si>
    <t>Stanković</t>
  </si>
  <si>
    <t/>
  </si>
  <si>
    <t>Jolović</t>
  </si>
  <si>
    <t>Dimović</t>
  </si>
  <si>
    <t>Milić</t>
  </si>
  <si>
    <t>Ćirić</t>
  </si>
  <si>
    <t>Željko</t>
  </si>
  <si>
    <t>Bike M</t>
  </si>
  <si>
    <t>Pirot</t>
  </si>
  <si>
    <t>Stavra</t>
  </si>
  <si>
    <t>Mitrović</t>
  </si>
  <si>
    <t>Gvozdenović</t>
  </si>
  <si>
    <t>luka</t>
  </si>
  <si>
    <t>Individualac</t>
  </si>
  <si>
    <t>Mančić</t>
  </si>
  <si>
    <t xml:space="preserve">Aleksa </t>
  </si>
  <si>
    <t>22.09.</t>
  </si>
  <si>
    <t>Soko Banja</t>
  </si>
  <si>
    <t>Čipak</t>
  </si>
  <si>
    <t>Zoltan</t>
  </si>
  <si>
    <t>Velo</t>
  </si>
  <si>
    <t>Novi sad</t>
  </si>
  <si>
    <t>Ćurčić</t>
  </si>
  <si>
    <t>Progressive</t>
  </si>
  <si>
    <t>Beograd</t>
  </si>
  <si>
    <t>Durman</t>
  </si>
  <si>
    <t>Vanesa</t>
  </si>
  <si>
    <t>Fanatik</t>
  </si>
  <si>
    <t>Korać</t>
  </si>
  <si>
    <t>Bekir</t>
  </si>
  <si>
    <t>Novi Pazar</t>
  </si>
  <si>
    <r>
      <rPr>
        <sz val="8"/>
        <rFont val="Calibri"/>
        <family val="2"/>
      </rPr>
      <t>Orlovac Sistem FPS</t>
    </r>
  </si>
  <si>
    <r>
      <rPr>
        <sz val="8"/>
        <rFont val="Calibri"/>
        <family val="2"/>
      </rPr>
      <t>Crna Trava</t>
    </r>
  </si>
  <si>
    <r>
      <rPr>
        <sz val="8"/>
        <rFont val="Calibri"/>
        <family val="2"/>
      </rPr>
      <t>Jovanović</t>
    </r>
  </si>
  <si>
    <r>
      <rPr>
        <sz val="8"/>
        <rFont val="Calibri"/>
        <family val="2"/>
      </rPr>
      <t>Sandra</t>
    </r>
  </si>
  <si>
    <r>
      <rPr>
        <sz val="8"/>
        <rFont val="Calibri"/>
        <family val="2"/>
      </rPr>
      <t>Crvena Zvezda</t>
    </r>
  </si>
  <si>
    <r>
      <rPr>
        <sz val="8"/>
        <rFont val="Calibri"/>
        <family val="2"/>
      </rPr>
      <t>Beograd</t>
    </r>
  </si>
  <si>
    <t>Marić</t>
  </si>
  <si>
    <t>Aleksandar</t>
  </si>
  <si>
    <t>Radnički</t>
  </si>
  <si>
    <t>Golubović</t>
  </si>
  <si>
    <t>Bela Stena</t>
  </si>
  <si>
    <t>Kruševac</t>
  </si>
  <si>
    <t>22.9.</t>
  </si>
  <si>
    <t>22.07.</t>
  </si>
  <si>
    <t>Lukić</t>
  </si>
  <si>
    <t>Majdevac</t>
  </si>
  <si>
    <t>Ivan</t>
  </si>
  <si>
    <t xml:space="preserve">Žunov </t>
  </si>
  <si>
    <t xml:space="preserve">Bela Stena </t>
  </si>
  <si>
    <t>Vršac</t>
  </si>
  <si>
    <t>Panić</t>
  </si>
  <si>
    <t>Slavko</t>
  </si>
  <si>
    <t xml:space="preserve">Partizan </t>
  </si>
  <si>
    <t>30.09.</t>
  </si>
  <si>
    <t>Vuković</t>
  </si>
  <si>
    <t>Bajić</t>
  </si>
  <si>
    <t>Partizan</t>
  </si>
  <si>
    <t>29.09.</t>
  </si>
  <si>
    <t>Rajin</t>
  </si>
  <si>
    <t>Velibor</t>
  </si>
  <si>
    <t>Izazov</t>
  </si>
  <si>
    <t>Zgonjan</t>
  </si>
  <si>
    <t>Danijel</t>
  </si>
  <si>
    <t>Simić</t>
  </si>
  <si>
    <t>Nemanja</t>
  </si>
  <si>
    <t>Rosić</t>
  </si>
  <si>
    <t>Nebojša</t>
  </si>
  <si>
    <t>Milovanović</t>
  </si>
  <si>
    <t>Dragodin</t>
  </si>
  <si>
    <t>Korica</t>
  </si>
  <si>
    <t>Andrej</t>
  </si>
  <si>
    <t>Barbirović</t>
  </si>
  <si>
    <t>Veljko</t>
  </si>
  <si>
    <t>Kljukovnica</t>
  </si>
  <si>
    <t>Ninko</t>
  </si>
  <si>
    <t>Cvetićanin</t>
  </si>
  <si>
    <t>Mateja</t>
  </si>
  <si>
    <t>Manču</t>
  </si>
  <si>
    <t>Kristijan</t>
  </si>
  <si>
    <t>Ivanović</t>
  </si>
  <si>
    <t>Milorad</t>
  </si>
  <si>
    <t>Čabanović</t>
  </si>
  <si>
    <t>Dejan</t>
  </si>
  <si>
    <t>Bakić</t>
  </si>
  <si>
    <t>Jovan</t>
  </si>
  <si>
    <t>Ovuka</t>
  </si>
  <si>
    <t>Kručičan</t>
  </si>
  <si>
    <t>Tijana</t>
  </si>
  <si>
    <t>Berkut</t>
  </si>
  <si>
    <t>Maskimović</t>
  </si>
  <si>
    <t>Belanov</t>
  </si>
  <si>
    <t>Hamid</t>
  </si>
  <si>
    <t>Lilin</t>
  </si>
  <si>
    <t>Nikola</t>
  </si>
  <si>
    <t>Đorđević</t>
  </si>
  <si>
    <t>Vuk</t>
  </si>
  <si>
    <t>Lekić</t>
  </si>
  <si>
    <t>Tadeja</t>
  </si>
  <si>
    <t>Tomić</t>
  </si>
  <si>
    <t>Nataša</t>
  </si>
  <si>
    <t>Tošić</t>
  </si>
  <si>
    <t>Broj trka</t>
  </si>
  <si>
    <t>Popović</t>
  </si>
  <si>
    <t>Jemcov</t>
  </si>
  <si>
    <t>Miljković</t>
  </si>
  <si>
    <t>Cerović</t>
  </si>
  <si>
    <t>Mihajlović</t>
  </si>
  <si>
    <t>Manojlović</t>
  </si>
  <si>
    <t>Miletić</t>
  </si>
  <si>
    <t>Karafilovski</t>
  </si>
  <si>
    <t>Galović</t>
  </si>
  <si>
    <t>Filipović</t>
  </si>
  <si>
    <t>Ibrahimović</t>
  </si>
  <si>
    <t>Lončarev</t>
  </si>
  <si>
    <t>Ramović</t>
  </si>
  <si>
    <t>Muratović</t>
  </si>
  <si>
    <t>Banković</t>
  </si>
  <si>
    <t>Bjelić</t>
  </si>
  <si>
    <t>Polić</t>
  </si>
  <si>
    <r>
      <rPr>
        <sz val="9"/>
        <rFont val="Calibri"/>
        <family val="2"/>
      </rPr>
      <t>Kovačević</t>
    </r>
  </si>
  <si>
    <r>
      <rPr>
        <sz val="9"/>
        <rFont val="Calibri"/>
        <family val="2"/>
      </rPr>
      <t>Dražen</t>
    </r>
  </si>
  <si>
    <r>
      <rPr>
        <sz val="9"/>
        <rFont val="Calibri"/>
        <family val="2"/>
      </rPr>
      <t>Konstantin</t>
    </r>
  </si>
  <si>
    <r>
      <rPr>
        <sz val="9"/>
        <rFont val="Calibri"/>
        <family val="2"/>
      </rPr>
      <t>Niš</t>
    </r>
  </si>
  <si>
    <r>
      <rPr>
        <sz val="9"/>
        <rFont val="Calibri"/>
        <family val="2"/>
      </rPr>
      <t>Marković</t>
    </r>
  </si>
  <si>
    <r>
      <rPr>
        <sz val="9"/>
        <rFont val="Calibri"/>
        <family val="2"/>
      </rPr>
      <t>Miloš</t>
    </r>
  </si>
  <si>
    <r>
      <rPr>
        <sz val="9"/>
        <rFont val="Calibri"/>
        <family val="2"/>
      </rPr>
      <t>Led Circle</t>
    </r>
  </si>
  <si>
    <r>
      <rPr>
        <sz val="9"/>
        <rFont val="Calibri"/>
        <family val="2"/>
      </rPr>
      <t>Vranje</t>
    </r>
  </si>
  <si>
    <r>
      <rPr>
        <sz val="9"/>
        <rFont val="Calibri"/>
        <family val="2"/>
      </rPr>
      <t>Raonić</t>
    </r>
  </si>
  <si>
    <r>
      <rPr>
        <sz val="9"/>
        <rFont val="Calibri"/>
        <family val="2"/>
      </rPr>
      <t>Olivera</t>
    </r>
  </si>
  <si>
    <r>
      <rPr>
        <sz val="9"/>
        <rFont val="Calibri"/>
        <family val="2"/>
      </rPr>
      <t>Jednota</t>
    </r>
  </si>
  <si>
    <r>
      <rPr>
        <sz val="9"/>
        <rFont val="Calibri"/>
        <family val="2"/>
      </rPr>
      <t>Sid</t>
    </r>
  </si>
  <si>
    <r>
      <rPr>
        <sz val="9"/>
        <rFont val="Calibri"/>
        <family val="2"/>
      </rPr>
      <t>Ćurčić</t>
    </r>
  </si>
  <si>
    <r>
      <rPr>
        <sz val="9"/>
        <rFont val="Calibri"/>
        <family val="2"/>
      </rPr>
      <t>Zdravko</t>
    </r>
  </si>
  <si>
    <r>
      <rPr>
        <sz val="9"/>
        <rFont val="Calibri"/>
        <family val="2"/>
      </rPr>
      <t>Novi Pazar</t>
    </r>
  </si>
  <si>
    <r>
      <rPr>
        <sz val="9"/>
        <rFont val="Calibri"/>
        <family val="2"/>
      </rPr>
      <t>Đorđević</t>
    </r>
  </si>
  <si>
    <r>
      <rPr>
        <sz val="9"/>
        <rFont val="Calibri"/>
        <family val="2"/>
      </rPr>
      <t>Mladen</t>
    </r>
  </si>
  <si>
    <t>Liga GP 7-trka</t>
  </si>
  <si>
    <r>
      <rPr>
        <b/>
        <sz val="9"/>
        <rFont val="Calibri"/>
        <family val="2"/>
      </rPr>
      <t>Rabasović</t>
    </r>
  </si>
  <si>
    <r>
      <rPr>
        <b/>
        <sz val="9"/>
        <rFont val="Calibri"/>
        <family val="2"/>
      </rPr>
      <t>Nenad</t>
    </r>
  </si>
  <si>
    <r>
      <rPr>
        <b/>
        <sz val="9"/>
        <rFont val="Calibri"/>
        <family val="2"/>
      </rPr>
      <t>Cyclemania</t>
    </r>
  </si>
  <si>
    <r>
      <rPr>
        <b/>
        <sz val="9"/>
        <rFont val="Calibri"/>
        <family val="2"/>
      </rPr>
      <t>Zrenjanin</t>
    </r>
  </si>
  <si>
    <r>
      <rPr>
        <b/>
        <sz val="9"/>
        <rFont val="Calibri"/>
        <family val="2"/>
      </rPr>
      <t>Kostić</t>
    </r>
  </si>
  <si>
    <r>
      <rPr>
        <b/>
        <sz val="9"/>
        <rFont val="Calibri"/>
        <family val="2"/>
      </rPr>
      <t>Ivana</t>
    </r>
  </si>
  <si>
    <r>
      <rPr>
        <b/>
        <sz val="9"/>
        <rFont val="Calibri"/>
        <family val="2"/>
      </rPr>
      <t>Orlovac Sistem FPS</t>
    </r>
  </si>
  <si>
    <r>
      <rPr>
        <b/>
        <sz val="9"/>
        <rFont val="Calibri"/>
        <family val="2"/>
      </rPr>
      <t>Crna Trava</t>
    </r>
  </si>
  <si>
    <r>
      <rPr>
        <b/>
        <sz val="9"/>
        <rFont val="Calibri"/>
        <family val="2"/>
      </rPr>
      <t>Roman</t>
    </r>
  </si>
  <si>
    <r>
      <rPr>
        <b/>
        <sz val="9"/>
        <rFont val="Calibri"/>
        <family val="2"/>
      </rPr>
      <t>Aleksandar</t>
    </r>
  </si>
  <si>
    <r>
      <rPr>
        <b/>
        <sz val="9"/>
        <rFont val="Calibri"/>
        <family val="2"/>
      </rPr>
      <t>Jednota</t>
    </r>
  </si>
  <si>
    <r>
      <rPr>
        <b/>
        <sz val="9"/>
        <rFont val="Calibri"/>
        <family val="2"/>
      </rPr>
      <t>Sid</t>
    </r>
  </si>
  <si>
    <r>
      <rPr>
        <b/>
        <sz val="9"/>
        <rFont val="Calibri"/>
        <family val="2"/>
      </rPr>
      <t>Rajković</t>
    </r>
  </si>
  <si>
    <r>
      <rPr>
        <b/>
        <sz val="9"/>
        <rFont val="Calibri"/>
        <family val="2"/>
      </rPr>
      <t>Milica</t>
    </r>
  </si>
  <si>
    <r>
      <rPr>
        <b/>
        <sz val="9"/>
        <rFont val="Calibri"/>
        <family val="2"/>
      </rPr>
      <t>Joksimović</t>
    </r>
  </si>
  <si>
    <r>
      <rPr>
        <b/>
        <sz val="9"/>
        <rFont val="Calibri"/>
        <family val="2"/>
      </rPr>
      <t>Andrija</t>
    </r>
  </si>
  <si>
    <r>
      <rPr>
        <b/>
        <sz val="9"/>
        <rFont val="Calibri"/>
        <family val="2"/>
      </rPr>
      <t>Partizan</t>
    </r>
  </si>
  <si>
    <r>
      <rPr>
        <b/>
        <sz val="9"/>
        <rFont val="Calibri"/>
        <family val="2"/>
      </rPr>
      <t>Beograd</t>
    </r>
  </si>
  <si>
    <r>
      <rPr>
        <b/>
        <sz val="9"/>
        <rFont val="Calibri"/>
        <family val="2"/>
      </rPr>
      <t>Đurašinović</t>
    </r>
  </si>
  <si>
    <r>
      <rPr>
        <b/>
        <sz val="9"/>
        <rFont val="Calibri"/>
        <family val="2"/>
      </rPr>
      <t>Ognjen</t>
    </r>
  </si>
  <si>
    <r>
      <rPr>
        <b/>
        <sz val="9"/>
        <rFont val="Calibri"/>
        <family val="2"/>
      </rPr>
      <t>Tikvarević</t>
    </r>
  </si>
  <si>
    <r>
      <rPr>
        <b/>
        <sz val="9"/>
        <rFont val="Calibri"/>
        <family val="2"/>
      </rPr>
      <t>David</t>
    </r>
  </si>
  <si>
    <r>
      <rPr>
        <b/>
        <sz val="9"/>
        <rFont val="Calibri"/>
        <family val="2"/>
      </rPr>
      <t>Progressive</t>
    </r>
  </si>
  <si>
    <r>
      <rPr>
        <b/>
        <sz val="9"/>
        <rFont val="Calibri"/>
        <family val="2"/>
      </rPr>
      <t>Kasapović</t>
    </r>
  </si>
  <si>
    <r>
      <rPr>
        <b/>
        <sz val="9"/>
        <rFont val="Calibri"/>
        <family val="2"/>
      </rPr>
      <t>Marko</t>
    </r>
  </si>
  <si>
    <r>
      <rPr>
        <b/>
        <sz val="9"/>
        <rFont val="Calibri"/>
        <family val="2"/>
      </rPr>
      <t>Novi Sad</t>
    </r>
  </si>
  <si>
    <r>
      <rPr>
        <b/>
        <sz val="9"/>
        <rFont val="Calibri"/>
        <family val="2"/>
      </rPr>
      <t>Jovan</t>
    </r>
  </si>
  <si>
    <r>
      <rPr>
        <b/>
        <sz val="9"/>
        <rFont val="Calibri"/>
        <family val="2"/>
      </rPr>
      <t>Konstantin</t>
    </r>
  </si>
  <si>
    <r>
      <rPr>
        <b/>
        <sz val="9"/>
        <rFont val="Calibri"/>
        <family val="2"/>
      </rPr>
      <t>Niš</t>
    </r>
  </si>
  <si>
    <r>
      <rPr>
        <b/>
        <sz val="9"/>
        <rFont val="Calibri"/>
        <family val="2"/>
      </rPr>
      <t>Manić</t>
    </r>
  </si>
  <si>
    <r>
      <rPr>
        <b/>
        <sz val="9"/>
        <rFont val="Calibri"/>
        <family val="2"/>
      </rPr>
      <t>Vladeta</t>
    </r>
  </si>
  <si>
    <r>
      <rPr>
        <b/>
        <sz val="9"/>
        <rFont val="Calibri"/>
        <family val="2"/>
      </rPr>
      <t>Bike M</t>
    </r>
  </si>
  <si>
    <r>
      <rPr>
        <b/>
        <sz val="9"/>
        <rFont val="Calibri"/>
        <family val="2"/>
      </rPr>
      <t>Pirot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</si>
</sst>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7">
    <font>
      <sz val="10"/>
      <name val="Arial"/>
      <family val="0"/>
    </font>
    <font>
      <sz val="9"/>
      <name val="Calibri"/>
      <family val="2"/>
    </font>
    <font>
      <sz val="10"/>
      <color indexed="8"/>
      <name val="Arial Unicode MS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9"/>
      <color indexed="8"/>
      <name val="Arial Unicode MS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justify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1" fillId="33" borderId="18" xfId="0" applyFont="1" applyFill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0" fontId="1" fillId="33" borderId="1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10" fillId="33" borderId="2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7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justify" textRotation="90" wrapText="1"/>
    </xf>
    <xf numFmtId="0" fontId="6" fillId="33" borderId="17" xfId="0" applyFont="1" applyFill="1" applyBorder="1" applyAlignment="1">
      <alignment horizontal="center" vertical="justify" textRotation="90" wrapText="1"/>
    </xf>
    <xf numFmtId="0" fontId="7" fillId="33" borderId="29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justify" textRotation="90" wrapText="1"/>
    </xf>
    <xf numFmtId="0" fontId="11" fillId="33" borderId="17" xfId="0" applyFont="1" applyFill="1" applyBorder="1" applyAlignment="1">
      <alignment horizontal="center" vertical="justify" textRotation="90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justify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33" borderId="13" xfId="0" applyFont="1" applyFill="1" applyBorder="1" applyAlignment="1">
      <alignment vertical="top" wrapText="1"/>
    </xf>
    <xf numFmtId="0" fontId="0" fillId="0" borderId="16" xfId="0" applyBorder="1" applyAlignment="1">
      <alignment horizontal="left" vertical="top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33" borderId="2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10" fillId="33" borderId="4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1" fillId="33" borderId="45" xfId="0" applyFont="1" applyFill="1" applyBorder="1" applyAlignment="1">
      <alignment vertical="top" wrapText="1"/>
    </xf>
    <xf numFmtId="0" fontId="1" fillId="33" borderId="50" xfId="0" applyFont="1" applyFill="1" applyBorder="1" applyAlignment="1">
      <alignment vertical="top" wrapText="1"/>
    </xf>
    <xf numFmtId="0" fontId="10" fillId="33" borderId="51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left" vertical="top"/>
    </xf>
    <xf numFmtId="0" fontId="3" fillId="33" borderId="52" xfId="0" applyFont="1" applyFill="1" applyBorder="1" applyAlignment="1">
      <alignment horizontal="center" vertical="top" wrapText="1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33" borderId="55" xfId="0" applyFont="1" applyFill="1" applyBorder="1" applyAlignment="1">
      <alignment vertical="top" wrapText="1"/>
    </xf>
    <xf numFmtId="0" fontId="2" fillId="33" borderId="43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horizontal="center" vertical="top" wrapText="1"/>
    </xf>
    <xf numFmtId="0" fontId="10" fillId="33" borderId="56" xfId="0" applyFont="1" applyFill="1" applyBorder="1" applyAlignment="1">
      <alignment horizontal="center" vertical="top" wrapText="1"/>
    </xf>
    <xf numFmtId="0" fontId="10" fillId="33" borderId="57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0" fillId="0" borderId="57" xfId="0" applyFont="1" applyBorder="1" applyAlignment="1">
      <alignment horizontal="center"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top" wrapText="1"/>
    </xf>
    <xf numFmtId="0" fontId="10" fillId="33" borderId="61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0" fillId="33" borderId="62" xfId="0" applyFont="1" applyFill="1" applyBorder="1" applyAlignment="1">
      <alignment horizontal="center" vertical="top" wrapText="1"/>
    </xf>
    <xf numFmtId="0" fontId="0" fillId="0" borderId="57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vertical="top" wrapText="1"/>
    </xf>
    <xf numFmtId="0" fontId="3" fillId="33" borderId="57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10" fillId="33" borderId="63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/>
    </xf>
    <xf numFmtId="1" fontId="0" fillId="0" borderId="52" xfId="0" applyNumberFormat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 wrapText="1"/>
    </xf>
    <xf numFmtId="0" fontId="8" fillId="0" borderId="64" xfId="0" applyFont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13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justify" textRotation="90" wrapText="1"/>
    </xf>
    <xf numFmtId="0" fontId="6" fillId="33" borderId="17" xfId="0" applyFont="1" applyFill="1" applyBorder="1" applyAlignment="1">
      <alignment horizontal="center" vertical="justify" textRotation="90" wrapText="1"/>
    </xf>
    <xf numFmtId="1" fontId="0" fillId="0" borderId="12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33" borderId="16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0" fillId="0" borderId="5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3" fillId="33" borderId="2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33" borderId="29" xfId="0" applyFont="1" applyFill="1" applyBorder="1" applyAlignment="1">
      <alignment horizontal="center" vertical="justify" textRotation="90" wrapText="1"/>
    </xf>
    <xf numFmtId="0" fontId="10" fillId="33" borderId="67" xfId="0" applyFont="1" applyFill="1" applyBorder="1" applyAlignment="1">
      <alignment horizontal="center" vertical="top" wrapText="1"/>
    </xf>
    <xf numFmtId="0" fontId="7" fillId="33" borderId="68" xfId="0" applyFont="1" applyFill="1" applyBorder="1" applyAlignment="1">
      <alignment horizontal="center" vertical="top" wrapText="1"/>
    </xf>
    <xf numFmtId="0" fontId="0" fillId="0" borderId="6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justify"/>
    </xf>
    <xf numFmtId="0" fontId="16" fillId="33" borderId="52" xfId="0" applyFont="1" applyFill="1" applyBorder="1" applyAlignment="1">
      <alignment horizontal="center" vertical="top" wrapText="1"/>
    </xf>
    <xf numFmtId="0" fontId="16" fillId="33" borderId="53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36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36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 wrapText="1"/>
    </xf>
    <xf numFmtId="0" fontId="21" fillId="33" borderId="37" xfId="0" applyFont="1" applyFill="1" applyBorder="1" applyAlignment="1">
      <alignment horizontal="center" vertical="top" wrapText="1"/>
    </xf>
    <xf numFmtId="0" fontId="21" fillId="33" borderId="52" xfId="0" applyFont="1" applyFill="1" applyBorder="1" applyAlignment="1">
      <alignment horizontal="center" vertical="top" wrapText="1"/>
    </xf>
    <xf numFmtId="0" fontId="21" fillId="33" borderId="53" xfId="0" applyFont="1" applyFill="1" applyBorder="1" applyAlignment="1">
      <alignment horizontal="center" vertical="top" wrapText="1"/>
    </xf>
    <xf numFmtId="0" fontId="21" fillId="33" borderId="70" xfId="0" applyFont="1" applyFill="1" applyBorder="1" applyAlignment="1">
      <alignment horizontal="center" vertical="top" wrapText="1"/>
    </xf>
    <xf numFmtId="0" fontId="16" fillId="33" borderId="70" xfId="0" applyFont="1" applyFill="1" applyBorder="1" applyAlignment="1">
      <alignment horizontal="center" vertical="top" wrapText="1"/>
    </xf>
    <xf numFmtId="0" fontId="21" fillId="33" borderId="71" xfId="0" applyFont="1" applyFill="1" applyBorder="1" applyAlignment="1">
      <alignment horizontal="center" vertical="top" wrapText="1"/>
    </xf>
    <xf numFmtId="0" fontId="17" fillId="33" borderId="15" xfId="0" applyFont="1" applyFill="1" applyBorder="1" applyAlignment="1">
      <alignment horizontal="center" vertical="top" wrapText="1"/>
    </xf>
    <xf numFmtId="0" fontId="17" fillId="33" borderId="67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22" fillId="33" borderId="54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2" fillId="33" borderId="25" xfId="0" applyFont="1" applyFill="1" applyBorder="1" applyAlignment="1">
      <alignment horizontal="center" vertical="top" wrapText="1"/>
    </xf>
    <xf numFmtId="0" fontId="16" fillId="33" borderId="52" xfId="0" applyFont="1" applyFill="1" applyBorder="1" applyAlignment="1">
      <alignment vertical="top" wrapText="1"/>
    </xf>
    <xf numFmtId="0" fontId="16" fillId="33" borderId="70" xfId="0" applyFont="1" applyFill="1" applyBorder="1" applyAlignment="1">
      <alignment vertical="top" wrapText="1"/>
    </xf>
    <xf numFmtId="0" fontId="22" fillId="33" borderId="72" xfId="0" applyFont="1" applyFill="1" applyBorder="1" applyAlignment="1">
      <alignment horizontal="center" vertical="top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top" wrapText="1"/>
    </xf>
    <xf numFmtId="0" fontId="17" fillId="4" borderId="15" xfId="0" applyFont="1" applyFill="1" applyBorder="1" applyAlignment="1">
      <alignment horizontal="center" vertical="top" wrapText="1"/>
    </xf>
    <xf numFmtId="0" fontId="21" fillId="4" borderId="52" xfId="0" applyFont="1" applyFill="1" applyBorder="1" applyAlignment="1">
      <alignment horizontal="center" vertical="top" wrapText="1"/>
    </xf>
    <xf numFmtId="0" fontId="21" fillId="4" borderId="70" xfId="0" applyFont="1" applyFill="1" applyBorder="1" applyAlignment="1">
      <alignment horizontal="center" vertical="top" wrapText="1"/>
    </xf>
    <xf numFmtId="0" fontId="17" fillId="5" borderId="15" xfId="0" applyFont="1" applyFill="1" applyBorder="1" applyAlignment="1">
      <alignment horizontal="center" vertical="top" wrapText="1"/>
    </xf>
    <xf numFmtId="0" fontId="21" fillId="5" borderId="52" xfId="0" applyFont="1" applyFill="1" applyBorder="1" applyAlignment="1">
      <alignment horizontal="center" vertical="top" wrapText="1"/>
    </xf>
    <xf numFmtId="0" fontId="21" fillId="5" borderId="70" xfId="0" applyFont="1" applyFill="1" applyBorder="1" applyAlignment="1">
      <alignment horizontal="center" vertical="top" wrapText="1"/>
    </xf>
    <xf numFmtId="0" fontId="17" fillId="34" borderId="15" xfId="0" applyFont="1" applyFill="1" applyBorder="1" applyAlignment="1">
      <alignment horizontal="center" vertical="top" wrapText="1"/>
    </xf>
    <xf numFmtId="0" fontId="21" fillId="34" borderId="52" xfId="0" applyFont="1" applyFill="1" applyBorder="1" applyAlignment="1">
      <alignment horizontal="center" vertical="top" wrapText="1"/>
    </xf>
    <xf numFmtId="0" fontId="17" fillId="6" borderId="15" xfId="0" applyFont="1" applyFill="1" applyBorder="1" applyAlignment="1">
      <alignment horizontal="center" vertical="top" wrapText="1"/>
    </xf>
    <xf numFmtId="0" fontId="16" fillId="6" borderId="52" xfId="0" applyFont="1" applyFill="1" applyBorder="1" applyAlignment="1">
      <alignment horizontal="center" vertical="top" wrapText="1"/>
    </xf>
    <xf numFmtId="0" fontId="21" fillId="6" borderId="70" xfId="0" applyFont="1" applyFill="1" applyBorder="1" applyAlignment="1">
      <alignment horizontal="center" vertical="top" wrapText="1"/>
    </xf>
    <xf numFmtId="0" fontId="17" fillId="7" borderId="15" xfId="0" applyFont="1" applyFill="1" applyBorder="1" applyAlignment="1">
      <alignment horizontal="center" vertical="top" wrapText="1"/>
    </xf>
    <xf numFmtId="0" fontId="21" fillId="7" borderId="52" xfId="0" applyFont="1" applyFill="1" applyBorder="1" applyAlignment="1">
      <alignment horizontal="center" vertical="top" wrapText="1"/>
    </xf>
    <xf numFmtId="0" fontId="21" fillId="7" borderId="70" xfId="0" applyFont="1" applyFill="1" applyBorder="1" applyAlignment="1">
      <alignment horizontal="center" vertical="top" wrapText="1"/>
    </xf>
    <xf numFmtId="0" fontId="16" fillId="34" borderId="70" xfId="0" applyFont="1" applyFill="1" applyBorder="1" applyAlignment="1">
      <alignment horizontal="center" vertical="top" wrapText="1"/>
    </xf>
    <xf numFmtId="0" fontId="17" fillId="35" borderId="31" xfId="0" applyFont="1" applyFill="1" applyBorder="1" applyAlignment="1">
      <alignment horizontal="center" vertical="top" wrapText="1"/>
    </xf>
    <xf numFmtId="0" fontId="21" fillId="35" borderId="52" xfId="0" applyFont="1" applyFill="1" applyBorder="1" applyAlignment="1">
      <alignment horizontal="center" vertical="top" wrapText="1"/>
    </xf>
    <xf numFmtId="0" fontId="21" fillId="35" borderId="70" xfId="0" applyFont="1" applyFill="1" applyBorder="1" applyAlignment="1">
      <alignment horizontal="center" vertical="top" wrapText="1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14" borderId="15" xfId="0" applyFont="1" applyFill="1" applyBorder="1" applyAlignment="1">
      <alignment horizontal="center" vertical="center"/>
    </xf>
    <xf numFmtId="0" fontId="20" fillId="14" borderId="6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14" borderId="15" xfId="0" applyFont="1" applyFill="1" applyBorder="1" applyAlignment="1">
      <alignment vertical="center"/>
    </xf>
    <xf numFmtId="0" fontId="20" fillId="14" borderId="16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55" xfId="0" applyFont="1" applyBorder="1" applyAlignment="1">
      <alignment horizontal="center" wrapText="1"/>
    </xf>
    <xf numFmtId="0" fontId="17" fillId="5" borderId="43" xfId="0" applyFont="1" applyFill="1" applyBorder="1" applyAlignment="1">
      <alignment horizontal="center" textRotation="90" wrapText="1"/>
    </xf>
    <xf numFmtId="0" fontId="17" fillId="4" borderId="43" xfId="0" applyFont="1" applyFill="1" applyBorder="1" applyAlignment="1">
      <alignment horizontal="center" textRotation="90" wrapText="1"/>
    </xf>
    <xf numFmtId="0" fontId="16" fillId="0" borderId="43" xfId="0" applyFont="1" applyBorder="1" applyAlignment="1">
      <alignment horizontal="center" textRotation="90" wrapText="1"/>
    </xf>
    <xf numFmtId="0" fontId="16" fillId="0" borderId="73" xfId="0" applyFont="1" applyBorder="1" applyAlignment="1">
      <alignment horizontal="center" textRotation="90" wrapText="1"/>
    </xf>
    <xf numFmtId="0" fontId="16" fillId="0" borderId="0" xfId="0" applyFont="1" applyAlignment="1">
      <alignment wrapText="1"/>
    </xf>
    <xf numFmtId="0" fontId="9" fillId="33" borderId="15" xfId="0" applyFont="1" applyFill="1" applyBorder="1" applyAlignment="1">
      <alignment horizontal="center" vertical="justify" textRotation="90" wrapText="1"/>
    </xf>
    <xf numFmtId="0" fontId="9" fillId="33" borderId="21" xfId="0" applyFont="1" applyFill="1" applyBorder="1" applyAlignment="1">
      <alignment horizontal="center" vertical="justify" textRotation="90" wrapText="1"/>
    </xf>
    <xf numFmtId="0" fontId="8" fillId="35" borderId="31" xfId="0" applyFont="1" applyFill="1" applyBorder="1" applyAlignment="1">
      <alignment horizontal="center" vertical="justify" textRotation="90" wrapText="1"/>
    </xf>
    <xf numFmtId="0" fontId="8" fillId="6" borderId="15" xfId="0" applyFont="1" applyFill="1" applyBorder="1" applyAlignment="1">
      <alignment horizontal="center" vertical="justify" textRotation="90" wrapText="1"/>
    </xf>
    <xf numFmtId="0" fontId="8" fillId="34" borderId="15" xfId="0" applyFont="1" applyFill="1" applyBorder="1" applyAlignment="1">
      <alignment horizontal="center" vertical="justify" textRotation="90" wrapText="1"/>
    </xf>
    <xf numFmtId="0" fontId="8" fillId="7" borderId="15" xfId="0" applyFont="1" applyFill="1" applyBorder="1" applyAlignment="1">
      <alignment horizontal="center" vertical="justify" textRotation="90" wrapText="1"/>
    </xf>
    <xf numFmtId="0" fontId="8" fillId="5" borderId="15" xfId="0" applyFont="1" applyFill="1" applyBorder="1" applyAlignment="1">
      <alignment horizontal="center" vertical="justify" textRotation="90" wrapText="1"/>
    </xf>
    <xf numFmtId="0" fontId="8" fillId="4" borderId="15" xfId="0" applyFont="1" applyFill="1" applyBorder="1" applyAlignment="1">
      <alignment horizontal="center" vertical="justify" textRotation="90" wrapText="1"/>
    </xf>
    <xf numFmtId="0" fontId="17" fillId="35" borderId="74" xfId="0" applyFont="1" applyFill="1" applyBorder="1" applyAlignment="1">
      <alignment horizontal="center" vertical="top" wrapText="1"/>
    </xf>
    <xf numFmtId="0" fontId="17" fillId="6" borderId="52" xfId="0" applyFont="1" applyFill="1" applyBorder="1" applyAlignment="1">
      <alignment horizontal="center" vertical="top" wrapText="1"/>
    </xf>
    <xf numFmtId="0" fontId="17" fillId="34" borderId="52" xfId="0" applyFont="1" applyFill="1" applyBorder="1" applyAlignment="1">
      <alignment horizontal="center" vertical="top" wrapText="1"/>
    </xf>
    <xf numFmtId="0" fontId="17" fillId="7" borderId="52" xfId="0" applyFont="1" applyFill="1" applyBorder="1" applyAlignment="1">
      <alignment horizontal="center" vertical="top" wrapText="1"/>
    </xf>
    <xf numFmtId="0" fontId="17" fillId="5" borderId="52" xfId="0" applyFont="1" applyFill="1" applyBorder="1" applyAlignment="1">
      <alignment horizontal="center" vertical="top" wrapText="1"/>
    </xf>
    <xf numFmtId="0" fontId="17" fillId="4" borderId="52" xfId="0" applyFont="1" applyFill="1" applyBorder="1" applyAlignment="1">
      <alignment horizontal="center" vertical="top" wrapText="1"/>
    </xf>
    <xf numFmtId="0" fontId="17" fillId="35" borderId="23" xfId="0" applyFont="1" applyFill="1" applyBorder="1" applyAlignment="1">
      <alignment horizontal="center" vertical="top" wrapText="1"/>
    </xf>
    <xf numFmtId="0" fontId="17" fillId="6" borderId="11" xfId="0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17" fillId="7" borderId="11" xfId="0" applyFont="1" applyFill="1" applyBorder="1" applyAlignment="1">
      <alignment horizontal="center" vertical="top" wrapText="1"/>
    </xf>
    <xf numFmtId="0" fontId="17" fillId="5" borderId="11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 wrapText="1"/>
    </xf>
    <xf numFmtId="0" fontId="22" fillId="35" borderId="23" xfId="0" applyFont="1" applyFill="1" applyBorder="1" applyAlignment="1">
      <alignment horizontal="center" vertical="top" wrapText="1"/>
    </xf>
    <xf numFmtId="0" fontId="22" fillId="6" borderId="11" xfId="0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2" fillId="7" borderId="11" xfId="0" applyFont="1" applyFill="1" applyBorder="1" applyAlignment="1">
      <alignment horizontal="center" vertical="top" wrapText="1"/>
    </xf>
    <xf numFmtId="0" fontId="22" fillId="5" borderId="11" xfId="0" applyFont="1" applyFill="1" applyBorder="1" applyAlignment="1">
      <alignment horizontal="center" vertical="top" wrapText="1"/>
    </xf>
    <xf numFmtId="0" fontId="22" fillId="4" borderId="11" xfId="0" applyFont="1" applyFill="1" applyBorder="1" applyAlignment="1">
      <alignment horizontal="center" vertical="top" wrapText="1"/>
    </xf>
    <xf numFmtId="0" fontId="22" fillId="35" borderId="24" xfId="0" applyFont="1" applyFill="1" applyBorder="1" applyAlignment="1">
      <alignment horizontal="center" vertical="top" wrapText="1"/>
    </xf>
    <xf numFmtId="0" fontId="22" fillId="6" borderId="18" xfId="0" applyFont="1" applyFill="1" applyBorder="1" applyAlignment="1">
      <alignment horizontal="center" vertical="top" wrapText="1"/>
    </xf>
    <xf numFmtId="0" fontId="22" fillId="34" borderId="18" xfId="0" applyFont="1" applyFill="1" applyBorder="1" applyAlignment="1">
      <alignment horizontal="center" vertical="top" wrapText="1"/>
    </xf>
    <xf numFmtId="0" fontId="22" fillId="7" borderId="18" xfId="0" applyFont="1" applyFill="1" applyBorder="1" applyAlignment="1">
      <alignment horizontal="center" vertical="top" wrapText="1"/>
    </xf>
    <xf numFmtId="0" fontId="22" fillId="5" borderId="18" xfId="0" applyFont="1" applyFill="1" applyBorder="1" applyAlignment="1">
      <alignment horizontal="center" vertical="top" wrapText="1"/>
    </xf>
    <xf numFmtId="0" fontId="22" fillId="4" borderId="18" xfId="0" applyFont="1" applyFill="1" applyBorder="1" applyAlignment="1">
      <alignment horizontal="center" vertical="top" wrapText="1"/>
    </xf>
    <xf numFmtId="0" fontId="17" fillId="6" borderId="20" xfId="0" applyFont="1" applyFill="1" applyBorder="1" applyAlignment="1">
      <alignment horizontal="left" vertical="top"/>
    </xf>
    <xf numFmtId="0" fontId="17" fillId="7" borderId="20" xfId="0" applyFont="1" applyFill="1" applyBorder="1" applyAlignment="1">
      <alignment horizontal="left" vertical="top"/>
    </xf>
    <xf numFmtId="0" fontId="17" fillId="10" borderId="20" xfId="0" applyFont="1" applyFill="1" applyBorder="1" applyAlignment="1">
      <alignment horizontal="left" vertical="top"/>
    </xf>
    <xf numFmtId="0" fontId="17" fillId="10" borderId="25" xfId="0" applyFont="1" applyFill="1" applyBorder="1" applyAlignment="1">
      <alignment horizontal="left" vertical="top"/>
    </xf>
    <xf numFmtId="0" fontId="17" fillId="13" borderId="54" xfId="0" applyFont="1" applyFill="1" applyBorder="1" applyAlignment="1">
      <alignment horizontal="left" vertical="top"/>
    </xf>
    <xf numFmtId="0" fontId="17" fillId="13" borderId="20" xfId="0" applyFont="1" applyFill="1" applyBorder="1" applyAlignment="1">
      <alignment horizontal="left" vertical="top"/>
    </xf>
    <xf numFmtId="0" fontId="16" fillId="13" borderId="51" xfId="0" applyFont="1" applyFill="1" applyBorder="1" applyAlignment="1">
      <alignment horizontal="center" vertical="top" wrapText="1"/>
    </xf>
    <xf numFmtId="0" fontId="16" fillId="13" borderId="49" xfId="0" applyFont="1" applyFill="1" applyBorder="1" applyAlignment="1">
      <alignment horizontal="center" vertical="top" wrapText="1"/>
    </xf>
    <xf numFmtId="0" fontId="16" fillId="7" borderId="49" xfId="0" applyFont="1" applyFill="1" applyBorder="1" applyAlignment="1">
      <alignment horizontal="center" vertical="top" wrapText="1"/>
    </xf>
    <xf numFmtId="0" fontId="16" fillId="2" borderId="49" xfId="0" applyFont="1" applyFill="1" applyBorder="1" applyAlignment="1">
      <alignment horizontal="center" vertical="top" wrapText="1"/>
    </xf>
    <xf numFmtId="0" fontId="16" fillId="10" borderId="49" xfId="0" applyFont="1" applyFill="1" applyBorder="1" applyAlignment="1">
      <alignment horizontal="center" vertical="top" wrapText="1"/>
    </xf>
    <xf numFmtId="0" fontId="16" fillId="10" borderId="62" xfId="0" applyFont="1" applyFill="1" applyBorder="1" applyAlignment="1">
      <alignment horizontal="center" vertical="top" wrapText="1"/>
    </xf>
    <xf numFmtId="0" fontId="17" fillId="35" borderId="43" xfId="0" applyFont="1" applyFill="1" applyBorder="1" applyAlignment="1">
      <alignment horizontal="center" textRotation="90" wrapText="1"/>
    </xf>
    <xf numFmtId="0" fontId="17" fillId="6" borderId="43" xfId="0" applyFont="1" applyFill="1" applyBorder="1" applyAlignment="1">
      <alignment horizontal="center" textRotation="90" wrapText="1"/>
    </xf>
    <xf numFmtId="0" fontId="17" fillId="34" borderId="43" xfId="0" applyFont="1" applyFill="1" applyBorder="1" applyAlignment="1">
      <alignment horizontal="center" textRotation="90" wrapText="1"/>
    </xf>
    <xf numFmtId="0" fontId="17" fillId="7" borderId="43" xfId="0" applyFont="1" applyFill="1" applyBorder="1" applyAlignment="1">
      <alignment horizontal="center" textRotation="90" wrapText="1"/>
    </xf>
    <xf numFmtId="0" fontId="6" fillId="33" borderId="17" xfId="0" applyFont="1" applyFill="1" applyBorder="1" applyAlignment="1">
      <alignment horizontal="center" vertical="justify" textRotation="90" wrapTex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0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justify" textRotation="90" wrapText="1"/>
    </xf>
    <xf numFmtId="0" fontId="6" fillId="0" borderId="3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13" fillId="35" borderId="43" xfId="0" applyFont="1" applyFill="1" applyBorder="1" applyAlignment="1">
      <alignment horizontal="center" textRotation="90" wrapText="1"/>
    </xf>
    <xf numFmtId="0" fontId="13" fillId="6" borderId="43" xfId="0" applyFont="1" applyFill="1" applyBorder="1" applyAlignment="1">
      <alignment horizontal="center" textRotation="90" wrapText="1"/>
    </xf>
    <xf numFmtId="0" fontId="13" fillId="34" borderId="43" xfId="0" applyFont="1" applyFill="1" applyBorder="1" applyAlignment="1">
      <alignment horizontal="center" textRotation="90" wrapText="1"/>
    </xf>
    <xf numFmtId="0" fontId="13" fillId="7" borderId="43" xfId="0" applyFont="1" applyFill="1" applyBorder="1" applyAlignment="1">
      <alignment horizontal="center" textRotation="90" wrapText="1"/>
    </xf>
    <xf numFmtId="0" fontId="13" fillId="5" borderId="43" xfId="0" applyFont="1" applyFill="1" applyBorder="1" applyAlignment="1">
      <alignment horizontal="center" textRotation="90" wrapText="1"/>
    </xf>
    <xf numFmtId="0" fontId="13" fillId="4" borderId="43" xfId="0" applyFont="1" applyFill="1" applyBorder="1" applyAlignment="1">
      <alignment horizontal="center" textRotation="90" wrapText="1"/>
    </xf>
    <xf numFmtId="0" fontId="13" fillId="0" borderId="43" xfId="0" applyFont="1" applyBorder="1" applyAlignment="1">
      <alignment horizontal="center" textRotation="90" wrapText="1"/>
    </xf>
    <xf numFmtId="0" fontId="0" fillId="0" borderId="52" xfId="0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8" fillId="33" borderId="15" xfId="0" applyFont="1" applyFill="1" applyBorder="1" applyAlignment="1">
      <alignment horizontal="center" vertical="justify" textRotation="90" wrapText="1"/>
    </xf>
    <xf numFmtId="0" fontId="17" fillId="33" borderId="52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13" fillId="37" borderId="43" xfId="0" applyFont="1" applyFill="1" applyBorder="1" applyAlignment="1">
      <alignment horizontal="center" textRotation="90" wrapText="1"/>
    </xf>
    <xf numFmtId="0" fontId="17" fillId="37" borderId="43" xfId="0" applyFont="1" applyFill="1" applyBorder="1" applyAlignment="1">
      <alignment horizontal="center" textRotation="90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52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0" fillId="0" borderId="70" xfId="0" applyBorder="1" applyAlignment="1">
      <alignment horizontal="left" vertical="top"/>
    </xf>
    <xf numFmtId="0" fontId="66" fillId="0" borderId="16" xfId="0" applyFont="1" applyBorder="1" applyAlignment="1">
      <alignment wrapText="1"/>
    </xf>
    <xf numFmtId="0" fontId="66" fillId="0" borderId="11" xfId="0" applyFont="1" applyBorder="1" applyAlignment="1">
      <alignment wrapText="1"/>
    </xf>
    <xf numFmtId="0" fontId="66" fillId="0" borderId="70" xfId="0" applyFont="1" applyBorder="1" applyAlignment="1">
      <alignment wrapText="1"/>
    </xf>
    <xf numFmtId="0" fontId="6" fillId="7" borderId="17" xfId="0" applyFont="1" applyFill="1" applyBorder="1" applyAlignment="1">
      <alignment horizontal="center" vertical="justify" textRotation="90" wrapText="1"/>
    </xf>
    <xf numFmtId="0" fontId="13" fillId="0" borderId="70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66" fillId="0" borderId="10" xfId="0" applyFont="1" applyBorder="1" applyAlignment="1">
      <alignment wrapText="1"/>
    </xf>
    <xf numFmtId="0" fontId="3" fillId="33" borderId="36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7" fillId="13" borderId="15" xfId="0" applyFont="1" applyFill="1" applyBorder="1" applyAlignment="1">
      <alignment horizontal="center" vertical="top" wrapText="1"/>
    </xf>
    <xf numFmtId="0" fontId="17" fillId="13" borderId="43" xfId="0" applyFont="1" applyFill="1" applyBorder="1" applyAlignment="1">
      <alignment horizontal="center" textRotation="90" wrapText="1"/>
    </xf>
    <xf numFmtId="0" fontId="8" fillId="13" borderId="15" xfId="0" applyFont="1" applyFill="1" applyBorder="1" applyAlignment="1">
      <alignment horizontal="center" vertical="justify" textRotation="90" wrapText="1"/>
    </xf>
    <xf numFmtId="0" fontId="17" fillId="13" borderId="52" xfId="0" applyFont="1" applyFill="1" applyBorder="1" applyAlignment="1">
      <alignment horizontal="center" vertical="top" wrapText="1"/>
    </xf>
    <xf numFmtId="0" fontId="17" fillId="13" borderId="11" xfId="0" applyFont="1" applyFill="1" applyBorder="1" applyAlignment="1">
      <alignment horizontal="center" vertical="top" wrapText="1"/>
    </xf>
    <xf numFmtId="0" fontId="22" fillId="13" borderId="11" xfId="0" applyFont="1" applyFill="1" applyBorder="1" applyAlignment="1">
      <alignment horizontal="center" vertical="top" wrapText="1"/>
    </xf>
    <xf numFmtId="0" fontId="22" fillId="13" borderId="18" xfId="0" applyFont="1" applyFill="1" applyBorder="1" applyAlignment="1">
      <alignment horizontal="center" vertical="top" wrapText="1"/>
    </xf>
    <xf numFmtId="0" fontId="22" fillId="13" borderId="52" xfId="0" applyFont="1" applyFill="1" applyBorder="1" applyAlignment="1">
      <alignment horizontal="center" vertical="top" wrapText="1"/>
    </xf>
    <xf numFmtId="0" fontId="22" fillId="13" borderId="70" xfId="0" applyFont="1" applyFill="1" applyBorder="1" applyAlignment="1">
      <alignment horizontal="center" vertical="top" wrapText="1"/>
    </xf>
    <xf numFmtId="0" fontId="12" fillId="13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11" fillId="33" borderId="29" xfId="0" applyFont="1" applyFill="1" applyBorder="1" applyAlignment="1">
      <alignment horizontal="center" vertical="justify" textRotation="90" wrapText="1"/>
    </xf>
    <xf numFmtId="0" fontId="10" fillId="33" borderId="7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justify" textRotation="90"/>
    </xf>
    <xf numFmtId="0" fontId="5" fillId="0" borderId="47" xfId="0" applyFont="1" applyBorder="1" applyAlignment="1">
      <alignment horizontal="center" vertical="justify"/>
    </xf>
    <xf numFmtId="0" fontId="0" fillId="0" borderId="2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61" xfId="0" applyFont="1" applyBorder="1" applyAlignment="1">
      <alignment horizontal="center" vertical="justify" textRotation="90"/>
    </xf>
    <xf numFmtId="0" fontId="0" fillId="0" borderId="4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/>
    </xf>
    <xf numFmtId="0" fontId="11" fillId="33" borderId="26" xfId="0" applyFont="1" applyFill="1" applyBorder="1" applyAlignment="1">
      <alignment horizontal="center" vertical="justify" textRotation="90" wrapText="1"/>
    </xf>
    <xf numFmtId="0" fontId="10" fillId="33" borderId="60" xfId="0" applyFont="1" applyFill="1" applyBorder="1" applyAlignment="1">
      <alignment horizontal="center" vertical="top" wrapText="1"/>
    </xf>
    <xf numFmtId="0" fontId="10" fillId="33" borderId="73" xfId="0" applyFont="1" applyFill="1" applyBorder="1" applyAlignment="1">
      <alignment horizontal="center" vertical="top" wrapText="1"/>
    </xf>
    <xf numFmtId="0" fontId="8" fillId="0" borderId="7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7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66" fillId="0" borderId="70" xfId="0" applyFont="1" applyBorder="1" applyAlignment="1">
      <alignment wrapText="1"/>
    </xf>
    <xf numFmtId="0" fontId="66" fillId="0" borderId="11" xfId="0" applyFont="1" applyBorder="1" applyAlignment="1">
      <alignment wrapText="1"/>
    </xf>
    <xf numFmtId="0" fontId="0" fillId="36" borderId="12" xfId="0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33" borderId="77" xfId="0" applyFont="1" applyFill="1" applyBorder="1" applyAlignment="1">
      <alignment horizontal="center" vertical="justify" textRotation="90" wrapText="1"/>
    </xf>
    <xf numFmtId="0" fontId="17" fillId="33" borderId="25" xfId="0" applyFont="1" applyFill="1" applyBorder="1" applyAlignment="1">
      <alignment horizontal="center" vertical="justify" textRotation="90" wrapText="1"/>
    </xf>
    <xf numFmtId="0" fontId="6" fillId="13" borderId="26" xfId="0" applyFont="1" applyFill="1" applyBorder="1" applyAlignment="1">
      <alignment horizontal="center" vertical="top" wrapText="1"/>
    </xf>
    <xf numFmtId="0" fontId="5" fillId="13" borderId="12" xfId="0" applyFont="1" applyFill="1" applyBorder="1" applyAlignment="1">
      <alignment horizontal="left" vertical="top"/>
    </xf>
    <xf numFmtId="0" fontId="6" fillId="13" borderId="12" xfId="0" applyFont="1" applyFill="1" applyBorder="1" applyAlignment="1">
      <alignment horizontal="center" vertical="top" wrapText="1"/>
    </xf>
    <xf numFmtId="0" fontId="6" fillId="13" borderId="22" xfId="0" applyFont="1" applyFill="1" applyBorder="1" applyAlignment="1">
      <alignment horizontal="center" vertical="top" wrapText="1"/>
    </xf>
    <xf numFmtId="0" fontId="6" fillId="13" borderId="47" xfId="0" applyFont="1" applyFill="1" applyBorder="1" applyAlignment="1">
      <alignment horizontal="center" vertical="top" wrapText="1"/>
    </xf>
    <xf numFmtId="0" fontId="7" fillId="13" borderId="68" xfId="0" applyFont="1" applyFill="1" applyBorder="1" applyAlignment="1">
      <alignment horizontal="center" vertical="top" wrapText="1"/>
    </xf>
    <xf numFmtId="0" fontId="5" fillId="13" borderId="49" xfId="0" applyFont="1" applyFill="1" applyBorder="1" applyAlignment="1">
      <alignment horizontal="center"/>
    </xf>
    <xf numFmtId="0" fontId="5" fillId="13" borderId="4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7" fillId="13" borderId="10" xfId="0" applyFont="1" applyFill="1" applyBorder="1" applyAlignment="1">
      <alignment horizontal="center" vertical="top" wrapText="1"/>
    </xf>
    <xf numFmtId="0" fontId="45" fillId="13" borderId="12" xfId="0" applyFont="1" applyFill="1" applyBorder="1" applyAlignment="1">
      <alignment horizontal="left" vertical="top"/>
    </xf>
    <xf numFmtId="0" fontId="45" fillId="13" borderId="12" xfId="0" applyFont="1" applyFill="1" applyBorder="1" applyAlignment="1">
      <alignment horizontal="center" vertical="top"/>
    </xf>
    <xf numFmtId="0" fontId="44" fillId="13" borderId="12" xfId="0" applyFont="1" applyFill="1" applyBorder="1" applyAlignment="1">
      <alignment horizontal="center" vertical="top"/>
    </xf>
    <xf numFmtId="0" fontId="46" fillId="13" borderId="12" xfId="0" applyFont="1" applyFill="1" applyBorder="1" applyAlignment="1">
      <alignment horizontal="center" vertical="top" wrapText="1"/>
    </xf>
    <xf numFmtId="0" fontId="7" fillId="13" borderId="12" xfId="0" applyFont="1" applyFill="1" applyBorder="1" applyAlignment="1">
      <alignment horizontal="center" vertical="top" wrapText="1"/>
    </xf>
    <xf numFmtId="0" fontId="7" fillId="13" borderId="47" xfId="0" applyFont="1" applyFill="1" applyBorder="1" applyAlignment="1">
      <alignment horizontal="center" vertical="top" wrapText="1"/>
    </xf>
    <xf numFmtId="0" fontId="5" fillId="13" borderId="27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 vertical="top" wrapText="1"/>
    </xf>
    <xf numFmtId="0" fontId="5" fillId="13" borderId="16" xfId="0" applyFont="1" applyFill="1" applyBorder="1" applyAlignment="1">
      <alignment horizontal="left" vertical="top"/>
    </xf>
    <xf numFmtId="0" fontId="6" fillId="13" borderId="10" xfId="0" applyFont="1" applyFill="1" applyBorder="1" applyAlignment="1">
      <alignment horizontal="center" vertical="top" wrapText="1"/>
    </xf>
    <xf numFmtId="0" fontId="5" fillId="13" borderId="12" xfId="0" applyFont="1" applyFill="1" applyBorder="1" applyAlignment="1">
      <alignment horizontal="left" vertical="top"/>
    </xf>
    <xf numFmtId="0" fontId="5" fillId="13" borderId="43" xfId="0" applyFont="1" applyFill="1" applyBorder="1" applyAlignment="1">
      <alignment horizontal="left" vertical="top"/>
    </xf>
    <xf numFmtId="0" fontId="5" fillId="13" borderId="12" xfId="0" applyFont="1" applyFill="1" applyBorder="1" applyAlignment="1">
      <alignment horizontal="center" vertical="top"/>
    </xf>
    <xf numFmtId="0" fontId="6" fillId="13" borderId="12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zoomScalePageLayoutView="0" workbookViewId="0" topLeftCell="A1">
      <selection activeCell="R48" sqref="R48"/>
    </sheetView>
  </sheetViews>
  <sheetFormatPr defaultColWidth="9.140625" defaultRowHeight="13.5" customHeight="1"/>
  <cols>
    <col min="1" max="1" width="5.00390625" style="10" customWidth="1"/>
    <col min="2" max="5" width="13.28125" style="6" customWidth="1"/>
    <col min="6" max="8" width="5.421875" style="10" customWidth="1"/>
    <col min="9" max="9" width="5.421875" style="324" customWidth="1"/>
    <col min="10" max="15" width="5.421875" style="10" customWidth="1"/>
    <col min="16" max="16" width="6.28125" style="33" customWidth="1"/>
    <col min="17" max="17" width="5.140625" style="10" customWidth="1"/>
    <col min="18" max="18" width="6.57421875" style="371" customWidth="1"/>
    <col min="19" max="20" width="6.140625" style="6" customWidth="1"/>
    <col min="21" max="16384" width="9.140625" style="6" customWidth="1"/>
  </cols>
  <sheetData>
    <row r="2" spans="2:15" ht="13.5" customHeight="1">
      <c r="B2" s="405" t="s">
        <v>20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8" s="2" customFormat="1" ht="13.5" customHeight="1" thickBot="1">
      <c r="A3" s="3"/>
      <c r="F3" s="3"/>
      <c r="G3" s="3"/>
      <c r="H3" s="3"/>
      <c r="I3" s="317"/>
      <c r="J3" s="3"/>
      <c r="K3" s="3"/>
      <c r="L3" s="3"/>
      <c r="M3" s="3"/>
      <c r="N3" s="3"/>
      <c r="O3" s="3"/>
      <c r="P3" s="33"/>
      <c r="Q3" s="3"/>
      <c r="R3" s="371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180" t="s">
        <v>7</v>
      </c>
      <c r="Q4" s="384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319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181"/>
      <c r="Q5" s="385"/>
      <c r="R5" s="380"/>
    </row>
    <row r="6" spans="1:18" ht="24" customHeight="1" thickBot="1">
      <c r="A6" s="409">
        <v>1</v>
      </c>
      <c r="B6" s="410" t="s">
        <v>480</v>
      </c>
      <c r="C6" s="410" t="s">
        <v>481</v>
      </c>
      <c r="D6" s="410" t="s">
        <v>482</v>
      </c>
      <c r="E6" s="410" t="s">
        <v>483</v>
      </c>
      <c r="F6" s="411">
        <v>21</v>
      </c>
      <c r="G6" s="411">
        <v>23</v>
      </c>
      <c r="H6" s="411">
        <v>25</v>
      </c>
      <c r="I6" s="411">
        <v>27</v>
      </c>
      <c r="J6" s="411">
        <v>25</v>
      </c>
      <c r="K6" s="411">
        <v>25</v>
      </c>
      <c r="L6" s="411">
        <v>27</v>
      </c>
      <c r="M6" s="412">
        <v>23</v>
      </c>
      <c r="N6" s="411"/>
      <c r="O6" s="413"/>
      <c r="P6" s="414">
        <f>SUM(F6:O6)</f>
        <v>196</v>
      </c>
      <c r="Q6" s="415">
        <f>COUNTIF(F6:O6,"&gt;0")</f>
        <v>8</v>
      </c>
      <c r="R6" s="416">
        <f>P6-F6</f>
        <v>175</v>
      </c>
    </row>
    <row r="7" spans="1:18" ht="13.5" customHeight="1" thickBot="1">
      <c r="A7" s="129">
        <v>2</v>
      </c>
      <c r="B7" s="96" t="s">
        <v>73</v>
      </c>
      <c r="C7" s="96" t="s">
        <v>74</v>
      </c>
      <c r="D7" s="96" t="s">
        <v>40</v>
      </c>
      <c r="E7" s="96" t="s">
        <v>41</v>
      </c>
      <c r="F7" s="4">
        <v>35</v>
      </c>
      <c r="G7" s="4">
        <v>30</v>
      </c>
      <c r="H7" s="4">
        <v>35</v>
      </c>
      <c r="I7" s="320">
        <v>35</v>
      </c>
      <c r="J7" s="5">
        <v>35</v>
      </c>
      <c r="K7" s="5" t="s">
        <v>230</v>
      </c>
      <c r="L7" s="5" t="s">
        <v>224</v>
      </c>
      <c r="M7" s="37" t="s">
        <v>224</v>
      </c>
      <c r="N7" s="5"/>
      <c r="O7" s="131"/>
      <c r="P7" s="182">
        <f>SUM(F7:O7)</f>
        <v>170</v>
      </c>
      <c r="Q7" s="385">
        <f>COUNTIF(F7:O7,"&gt;0")</f>
        <v>5</v>
      </c>
      <c r="R7" s="380">
        <f>P7</f>
        <v>170</v>
      </c>
    </row>
    <row r="8" spans="1:18" ht="13.5" customHeight="1" thickBot="1">
      <c r="A8" s="129">
        <v>3</v>
      </c>
      <c r="B8" s="96" t="s">
        <v>75</v>
      </c>
      <c r="C8" s="96" t="s">
        <v>32</v>
      </c>
      <c r="D8" s="96" t="s">
        <v>33</v>
      </c>
      <c r="E8" s="96" t="s">
        <v>33</v>
      </c>
      <c r="F8" s="4">
        <v>30</v>
      </c>
      <c r="G8" s="4">
        <v>35</v>
      </c>
      <c r="H8" s="4">
        <v>30</v>
      </c>
      <c r="I8" s="315" t="s">
        <v>224</v>
      </c>
      <c r="J8" s="4" t="s">
        <v>224</v>
      </c>
      <c r="K8" s="4">
        <v>35</v>
      </c>
      <c r="L8" s="4" t="s">
        <v>224</v>
      </c>
      <c r="M8" s="36">
        <v>35</v>
      </c>
      <c r="N8" s="4"/>
      <c r="O8" s="130"/>
      <c r="P8" s="182">
        <f>SUM(F8:O8)</f>
        <v>165</v>
      </c>
      <c r="Q8" s="385">
        <f>COUNTIF(F8:O8,"&gt;0")</f>
        <v>5</v>
      </c>
      <c r="R8" s="380">
        <f>P8</f>
        <v>165</v>
      </c>
    </row>
    <row r="9" spans="1:18" ht="13.5" customHeight="1" thickBot="1">
      <c r="A9" s="129">
        <v>4</v>
      </c>
      <c r="B9" s="118" t="s">
        <v>79</v>
      </c>
      <c r="C9" s="118" t="s">
        <v>28</v>
      </c>
      <c r="D9" s="96" t="s">
        <v>69</v>
      </c>
      <c r="E9" s="96" t="s">
        <v>26</v>
      </c>
      <c r="F9" s="4" t="s">
        <v>224</v>
      </c>
      <c r="G9" s="314">
        <v>27</v>
      </c>
      <c r="H9" s="4">
        <v>27</v>
      </c>
      <c r="I9" s="315">
        <v>30</v>
      </c>
      <c r="J9" s="4">
        <v>27</v>
      </c>
      <c r="K9" s="4">
        <v>27</v>
      </c>
      <c r="L9" s="4">
        <v>25</v>
      </c>
      <c r="M9" s="36">
        <v>27</v>
      </c>
      <c r="N9" s="4"/>
      <c r="O9" s="130"/>
      <c r="P9" s="182">
        <f>SUM(F9:O9)</f>
        <v>190</v>
      </c>
      <c r="Q9" s="385">
        <f>COUNTIF(F9:O9,"&gt;0")</f>
        <v>7</v>
      </c>
      <c r="R9" s="380">
        <f>P9-G9</f>
        <v>163</v>
      </c>
    </row>
    <row r="10" spans="1:18" ht="13.5" customHeight="1" thickBot="1">
      <c r="A10" s="129">
        <v>5</v>
      </c>
      <c r="B10" s="96" t="s">
        <v>83</v>
      </c>
      <c r="C10" s="96" t="s">
        <v>84</v>
      </c>
      <c r="D10" s="96" t="s">
        <v>85</v>
      </c>
      <c r="E10" s="96" t="s">
        <v>33</v>
      </c>
      <c r="F10" s="4">
        <v>23</v>
      </c>
      <c r="G10" s="5">
        <v>19</v>
      </c>
      <c r="H10" s="4" t="s">
        <v>224</v>
      </c>
      <c r="I10" s="313">
        <v>21</v>
      </c>
      <c r="J10" s="4">
        <v>30</v>
      </c>
      <c r="K10" s="4">
        <v>23</v>
      </c>
      <c r="L10" s="4">
        <v>35</v>
      </c>
      <c r="M10" s="36">
        <v>21</v>
      </c>
      <c r="N10" s="4"/>
      <c r="O10" s="130"/>
      <c r="P10" s="182">
        <f>SUM(F10:O10)</f>
        <v>172</v>
      </c>
      <c r="Q10" s="385">
        <f>COUNTIF(F10:O10,"&gt;0")</f>
        <v>7</v>
      </c>
      <c r="R10" s="380">
        <f>P10-I10</f>
        <v>151</v>
      </c>
    </row>
    <row r="11" spans="1:18" ht="13.5" customHeight="1" thickBot="1">
      <c r="A11" s="129">
        <v>6</v>
      </c>
      <c r="B11" s="96" t="s">
        <v>34</v>
      </c>
      <c r="C11" s="96" t="s">
        <v>80</v>
      </c>
      <c r="D11" s="96" t="s">
        <v>81</v>
      </c>
      <c r="E11" s="96" t="s">
        <v>26</v>
      </c>
      <c r="F11" s="4">
        <v>27</v>
      </c>
      <c r="G11" s="4">
        <v>25</v>
      </c>
      <c r="H11" s="4" t="s">
        <v>224</v>
      </c>
      <c r="I11" s="315"/>
      <c r="J11" s="4">
        <v>23</v>
      </c>
      <c r="K11" s="4">
        <v>30</v>
      </c>
      <c r="L11" s="4" t="s">
        <v>224</v>
      </c>
      <c r="M11" s="36">
        <v>30</v>
      </c>
      <c r="N11" s="4"/>
      <c r="O11" s="130"/>
      <c r="P11" s="182">
        <f>SUM(F11:O11)</f>
        <v>135</v>
      </c>
      <c r="Q11" s="385">
        <f>COUNTIF(F11:O11,"&gt;0")</f>
        <v>5</v>
      </c>
      <c r="R11" s="380">
        <f>P11</f>
        <v>135</v>
      </c>
    </row>
    <row r="12" spans="1:18" ht="13.5" customHeight="1" thickBot="1">
      <c r="A12" s="129">
        <v>7</v>
      </c>
      <c r="B12" s="96" t="s">
        <v>100</v>
      </c>
      <c r="C12" s="96" t="s">
        <v>48</v>
      </c>
      <c r="D12" s="96" t="s">
        <v>25</v>
      </c>
      <c r="E12" s="96" t="s">
        <v>26</v>
      </c>
      <c r="F12" s="4">
        <v>25</v>
      </c>
      <c r="G12" s="4">
        <v>17</v>
      </c>
      <c r="H12" s="313">
        <v>-30</v>
      </c>
      <c r="I12" s="320">
        <v>25</v>
      </c>
      <c r="J12" s="5">
        <v>17</v>
      </c>
      <c r="K12" s="5">
        <v>17</v>
      </c>
      <c r="L12" s="5">
        <v>9</v>
      </c>
      <c r="M12" s="37">
        <v>19</v>
      </c>
      <c r="N12" s="5"/>
      <c r="O12" s="131"/>
      <c r="P12" s="182">
        <f>SUM(F12:O12)</f>
        <v>99</v>
      </c>
      <c r="Q12" s="385">
        <f>COUNTIF(F12:O12,"&gt;0")</f>
        <v>7</v>
      </c>
      <c r="R12" s="380">
        <f>P12-H12</f>
        <v>129</v>
      </c>
    </row>
    <row r="13" spans="1:18" ht="13.5" customHeight="1" thickBot="1">
      <c r="A13" s="129">
        <v>8</v>
      </c>
      <c r="B13" s="96" t="s">
        <v>91</v>
      </c>
      <c r="C13" s="96" t="s">
        <v>92</v>
      </c>
      <c r="D13" s="96" t="s">
        <v>81</v>
      </c>
      <c r="E13" s="96" t="s">
        <v>26</v>
      </c>
      <c r="F13" s="4">
        <v>15</v>
      </c>
      <c r="G13" s="4">
        <v>8</v>
      </c>
      <c r="H13" s="4" t="s">
        <v>224</v>
      </c>
      <c r="I13" s="315" t="s">
        <v>224</v>
      </c>
      <c r="J13" s="4">
        <v>21</v>
      </c>
      <c r="K13" s="4">
        <v>19</v>
      </c>
      <c r="L13" s="4">
        <v>30</v>
      </c>
      <c r="M13" s="36">
        <v>25</v>
      </c>
      <c r="N13" s="4"/>
      <c r="O13" s="130"/>
      <c r="P13" s="182">
        <f>SUM(F13:O13)</f>
        <v>118</v>
      </c>
      <c r="Q13" s="385">
        <f>COUNTIF(F13:O13,"&gt;0")</f>
        <v>6</v>
      </c>
      <c r="R13" s="380">
        <f>P13</f>
        <v>118</v>
      </c>
    </row>
    <row r="14" spans="1:18" ht="13.5" customHeight="1" thickBot="1">
      <c r="A14" s="129">
        <v>9</v>
      </c>
      <c r="B14" s="96" t="s">
        <v>53</v>
      </c>
      <c r="C14" s="96" t="s">
        <v>37</v>
      </c>
      <c r="D14" s="96" t="s">
        <v>87</v>
      </c>
      <c r="E14" s="96" t="s">
        <v>88</v>
      </c>
      <c r="F14" s="5">
        <v>19</v>
      </c>
      <c r="G14" s="5">
        <v>15</v>
      </c>
      <c r="H14" s="4" t="s">
        <v>224</v>
      </c>
      <c r="I14" s="315">
        <v>19</v>
      </c>
      <c r="J14" s="4">
        <v>19</v>
      </c>
      <c r="K14" s="4">
        <v>13</v>
      </c>
      <c r="L14" s="4">
        <v>23</v>
      </c>
      <c r="M14" s="36" t="s">
        <v>224</v>
      </c>
      <c r="N14" s="4"/>
      <c r="O14" s="130"/>
      <c r="P14" s="182">
        <f aca="true" t="shared" si="0" ref="P6:P23">SUM(F14:O14)</f>
        <v>108</v>
      </c>
      <c r="Q14" s="385">
        <f aca="true" t="shared" si="1" ref="Q6:Q23">COUNTIF(F14:O14,"&gt;0")</f>
        <v>6</v>
      </c>
      <c r="R14" s="380">
        <f aca="true" t="shared" si="2" ref="R13:R18">P14</f>
        <v>108</v>
      </c>
    </row>
    <row r="15" spans="1:18" ht="13.5" customHeight="1" thickBot="1">
      <c r="A15" s="129">
        <v>10</v>
      </c>
      <c r="B15" s="360" t="s">
        <v>445</v>
      </c>
      <c r="C15" s="96" t="s">
        <v>32</v>
      </c>
      <c r="D15" s="96" t="s">
        <v>90</v>
      </c>
      <c r="E15" s="96" t="s">
        <v>33</v>
      </c>
      <c r="F15" s="4" t="s">
        <v>224</v>
      </c>
      <c r="G15" s="4">
        <v>7</v>
      </c>
      <c r="H15" s="4">
        <v>15</v>
      </c>
      <c r="I15" s="315">
        <v>17</v>
      </c>
      <c r="J15" s="4" t="s">
        <v>224</v>
      </c>
      <c r="K15" s="4">
        <v>11</v>
      </c>
      <c r="L15" s="4">
        <v>21</v>
      </c>
      <c r="M15" s="36">
        <v>13</v>
      </c>
      <c r="N15" s="4"/>
      <c r="O15" s="130"/>
      <c r="P15" s="182">
        <f t="shared" si="0"/>
        <v>84</v>
      </c>
      <c r="Q15" s="385">
        <f t="shared" si="1"/>
        <v>6</v>
      </c>
      <c r="R15" s="380">
        <f t="shared" si="2"/>
        <v>84</v>
      </c>
    </row>
    <row r="16" spans="1:18" ht="13.5" customHeight="1" thickBot="1">
      <c r="A16" s="129">
        <v>11</v>
      </c>
      <c r="B16" s="360" t="s">
        <v>446</v>
      </c>
      <c r="C16" s="96" t="s">
        <v>63</v>
      </c>
      <c r="D16" s="96" t="s">
        <v>81</v>
      </c>
      <c r="E16" s="96" t="s">
        <v>26</v>
      </c>
      <c r="F16" s="4" t="s">
        <v>224</v>
      </c>
      <c r="G16" s="5" t="s">
        <v>224</v>
      </c>
      <c r="H16" s="4">
        <v>19</v>
      </c>
      <c r="I16" s="315" t="s">
        <v>230</v>
      </c>
      <c r="J16" s="4">
        <v>15</v>
      </c>
      <c r="K16" s="4">
        <v>9</v>
      </c>
      <c r="L16" s="4">
        <v>17</v>
      </c>
      <c r="M16" s="36">
        <v>15</v>
      </c>
      <c r="N16" s="4"/>
      <c r="O16" s="130"/>
      <c r="P16" s="182">
        <f t="shared" si="0"/>
        <v>75</v>
      </c>
      <c r="Q16" s="385">
        <f t="shared" si="1"/>
        <v>5</v>
      </c>
      <c r="R16" s="380">
        <f t="shared" si="2"/>
        <v>75</v>
      </c>
    </row>
    <row r="17" spans="1:18" ht="13.5" customHeight="1" thickBot="1">
      <c r="A17" s="129">
        <v>12</v>
      </c>
      <c r="B17" s="360" t="s">
        <v>445</v>
      </c>
      <c r="C17" s="96" t="s">
        <v>89</v>
      </c>
      <c r="D17" s="96" t="s">
        <v>90</v>
      </c>
      <c r="E17" s="96" t="s">
        <v>33</v>
      </c>
      <c r="F17" s="4" t="s">
        <v>224</v>
      </c>
      <c r="G17" s="4">
        <v>6</v>
      </c>
      <c r="H17" s="4">
        <v>23</v>
      </c>
      <c r="I17" s="315">
        <v>23</v>
      </c>
      <c r="J17" s="4" t="s">
        <v>224</v>
      </c>
      <c r="K17" s="4">
        <v>15</v>
      </c>
      <c r="L17" s="4" t="s">
        <v>224</v>
      </c>
      <c r="M17" s="36" t="s">
        <v>224</v>
      </c>
      <c r="N17" s="4"/>
      <c r="O17" s="130"/>
      <c r="P17" s="182">
        <f t="shared" si="0"/>
        <v>67</v>
      </c>
      <c r="Q17" s="385">
        <f t="shared" si="1"/>
        <v>4</v>
      </c>
      <c r="R17" s="380">
        <f t="shared" si="2"/>
        <v>67</v>
      </c>
    </row>
    <row r="18" spans="1:18" ht="13.5" customHeight="1" thickBot="1">
      <c r="A18" s="129">
        <v>13</v>
      </c>
      <c r="B18" s="360" t="s">
        <v>448</v>
      </c>
      <c r="C18" s="96" t="s">
        <v>82</v>
      </c>
      <c r="D18" s="96" t="s">
        <v>25</v>
      </c>
      <c r="E18" s="96" t="s">
        <v>26</v>
      </c>
      <c r="F18" s="4">
        <v>17</v>
      </c>
      <c r="G18" s="4">
        <v>13</v>
      </c>
      <c r="H18" s="4">
        <v>13</v>
      </c>
      <c r="I18" s="315" t="s">
        <v>230</v>
      </c>
      <c r="J18" s="4" t="s">
        <v>224</v>
      </c>
      <c r="K18" s="4">
        <v>21</v>
      </c>
      <c r="L18" s="4" t="s">
        <v>224</v>
      </c>
      <c r="M18" s="36" t="s">
        <v>224</v>
      </c>
      <c r="N18" s="4"/>
      <c r="O18" s="130"/>
      <c r="P18" s="182">
        <f t="shared" si="0"/>
        <v>64</v>
      </c>
      <c r="Q18" s="385">
        <f t="shared" si="1"/>
        <v>4</v>
      </c>
      <c r="R18" s="380">
        <f t="shared" si="2"/>
        <v>64</v>
      </c>
    </row>
    <row r="19" spans="1:18" ht="13.5" customHeight="1" thickBot="1">
      <c r="A19" s="129">
        <v>14</v>
      </c>
      <c r="B19" s="360" t="s">
        <v>447</v>
      </c>
      <c r="C19" s="96" t="s">
        <v>76</v>
      </c>
      <c r="D19" s="96" t="s">
        <v>95</v>
      </c>
      <c r="E19" s="96" t="s">
        <v>96</v>
      </c>
      <c r="F19" s="4">
        <v>8</v>
      </c>
      <c r="G19" s="314">
        <v>4</v>
      </c>
      <c r="H19" s="4">
        <v>8</v>
      </c>
      <c r="I19" s="315">
        <v>13</v>
      </c>
      <c r="J19" s="4">
        <v>8</v>
      </c>
      <c r="K19" s="313">
        <v>7</v>
      </c>
      <c r="L19" s="4">
        <v>8</v>
      </c>
      <c r="M19" s="36">
        <v>11</v>
      </c>
      <c r="N19" s="4"/>
      <c r="O19" s="130"/>
      <c r="P19" s="182">
        <f t="shared" si="0"/>
        <v>67</v>
      </c>
      <c r="Q19" s="385">
        <f t="shared" si="1"/>
        <v>8</v>
      </c>
      <c r="R19" s="380">
        <f>P19-G19-K19</f>
        <v>56</v>
      </c>
    </row>
    <row r="20" spans="1:18" ht="13.5" customHeight="1" thickBot="1">
      <c r="A20" s="129">
        <v>15</v>
      </c>
      <c r="B20" s="360" t="s">
        <v>449</v>
      </c>
      <c r="C20" s="96" t="s">
        <v>32</v>
      </c>
      <c r="D20" s="96" t="s">
        <v>95</v>
      </c>
      <c r="E20" s="96" t="s">
        <v>96</v>
      </c>
      <c r="F20" s="5">
        <v>9</v>
      </c>
      <c r="G20" s="4">
        <v>3</v>
      </c>
      <c r="H20" s="4" t="s">
        <v>224</v>
      </c>
      <c r="I20" s="320" t="s">
        <v>230</v>
      </c>
      <c r="J20" s="5">
        <v>9</v>
      </c>
      <c r="K20" s="5">
        <v>8</v>
      </c>
      <c r="L20" s="5">
        <v>11</v>
      </c>
      <c r="M20" s="37">
        <v>9</v>
      </c>
      <c r="N20" s="5"/>
      <c r="O20" s="131"/>
      <c r="P20" s="182">
        <f t="shared" si="0"/>
        <v>49</v>
      </c>
      <c r="Q20" s="385">
        <f t="shared" si="1"/>
        <v>6</v>
      </c>
      <c r="R20" s="380">
        <f aca="true" t="shared" si="3" ref="R20:R31">P20</f>
        <v>49</v>
      </c>
    </row>
    <row r="21" spans="1:18" ht="13.5" customHeight="1" thickBot="1">
      <c r="A21" s="129">
        <v>16</v>
      </c>
      <c r="B21" s="308" t="s">
        <v>379</v>
      </c>
      <c r="C21" s="96" t="s">
        <v>86</v>
      </c>
      <c r="D21" s="96" t="s">
        <v>40</v>
      </c>
      <c r="E21" s="96" t="s">
        <v>41</v>
      </c>
      <c r="F21" s="5" t="s">
        <v>224</v>
      </c>
      <c r="G21" s="4">
        <v>21</v>
      </c>
      <c r="H21" s="4">
        <v>21</v>
      </c>
      <c r="I21" s="315" t="s">
        <v>224</v>
      </c>
      <c r="J21" s="4" t="s">
        <v>224</v>
      </c>
      <c r="K21" s="4" t="s">
        <v>224</v>
      </c>
      <c r="L21" s="4" t="s">
        <v>224</v>
      </c>
      <c r="M21" s="36" t="s">
        <v>224</v>
      </c>
      <c r="N21" s="4"/>
      <c r="O21" s="130"/>
      <c r="P21" s="182">
        <f t="shared" si="0"/>
        <v>42</v>
      </c>
      <c r="Q21" s="385">
        <f t="shared" si="1"/>
        <v>2</v>
      </c>
      <c r="R21" s="380">
        <f t="shared" si="3"/>
        <v>42</v>
      </c>
    </row>
    <row r="22" spans="1:18" ht="13.5" customHeight="1" thickBot="1">
      <c r="A22" s="129">
        <v>17</v>
      </c>
      <c r="B22" s="96" t="s">
        <v>93</v>
      </c>
      <c r="C22" s="96" t="s">
        <v>94</v>
      </c>
      <c r="D22" s="96" t="s">
        <v>90</v>
      </c>
      <c r="E22" s="96" t="s">
        <v>33</v>
      </c>
      <c r="F22" s="5" t="s">
        <v>224</v>
      </c>
      <c r="G22" s="4">
        <v>9</v>
      </c>
      <c r="H22" s="5">
        <v>11</v>
      </c>
      <c r="I22" s="315">
        <v>15</v>
      </c>
      <c r="J22" s="4" t="s">
        <v>224</v>
      </c>
      <c r="K22" s="4" t="s">
        <v>224</v>
      </c>
      <c r="L22" s="4" t="s">
        <v>224</v>
      </c>
      <c r="M22" s="36" t="s">
        <v>224</v>
      </c>
      <c r="N22" s="4"/>
      <c r="O22" s="130"/>
      <c r="P22" s="182">
        <f t="shared" si="0"/>
        <v>35</v>
      </c>
      <c r="Q22" s="385">
        <f t="shared" si="1"/>
        <v>3</v>
      </c>
      <c r="R22" s="380">
        <f t="shared" si="3"/>
        <v>35</v>
      </c>
    </row>
    <row r="23" spans="1:18" ht="13.5" customHeight="1" thickBot="1">
      <c r="A23" s="129">
        <v>18</v>
      </c>
      <c r="B23" s="360" t="s">
        <v>450</v>
      </c>
      <c r="C23" s="126" t="s">
        <v>268</v>
      </c>
      <c r="D23" s="126" t="s">
        <v>365</v>
      </c>
      <c r="E23" s="126" t="s">
        <v>366</v>
      </c>
      <c r="F23" s="5" t="s">
        <v>224</v>
      </c>
      <c r="G23" s="4" t="s">
        <v>224</v>
      </c>
      <c r="H23" s="5" t="s">
        <v>224</v>
      </c>
      <c r="I23" s="320" t="s">
        <v>224</v>
      </c>
      <c r="J23" s="5" t="s">
        <v>224</v>
      </c>
      <c r="K23" s="5" t="s">
        <v>224</v>
      </c>
      <c r="L23" s="5">
        <v>15</v>
      </c>
      <c r="M23" s="37">
        <v>17</v>
      </c>
      <c r="N23" s="5"/>
      <c r="O23" s="131"/>
      <c r="P23" s="182">
        <f t="shared" si="0"/>
        <v>32</v>
      </c>
      <c r="Q23" s="385">
        <f t="shared" si="1"/>
        <v>2</v>
      </c>
      <c r="R23" s="380">
        <f t="shared" si="3"/>
        <v>32</v>
      </c>
    </row>
    <row r="24" spans="1:18" ht="13.5" customHeight="1" thickBot="1">
      <c r="A24" s="129">
        <v>19</v>
      </c>
      <c r="B24" s="96" t="s">
        <v>97</v>
      </c>
      <c r="C24" s="96" t="s">
        <v>98</v>
      </c>
      <c r="D24" s="96" t="s">
        <v>85</v>
      </c>
      <c r="E24" s="96" t="s">
        <v>33</v>
      </c>
      <c r="F24" s="4">
        <v>13</v>
      </c>
      <c r="G24" s="4">
        <v>5</v>
      </c>
      <c r="H24" s="5" t="s">
        <v>224</v>
      </c>
      <c r="I24" s="315">
        <v>11</v>
      </c>
      <c r="J24" s="4" t="s">
        <v>224</v>
      </c>
      <c r="K24" s="4" t="s">
        <v>224</v>
      </c>
      <c r="L24" s="4" t="s">
        <v>224</v>
      </c>
      <c r="M24" s="36" t="s">
        <v>224</v>
      </c>
      <c r="N24" s="4"/>
      <c r="O24" s="130"/>
      <c r="P24" s="182">
        <f aca="true" t="shared" si="4" ref="P24:P42">SUM(F24:O24)</f>
        <v>29</v>
      </c>
      <c r="Q24" s="385">
        <f aca="true" t="shared" si="5" ref="Q24:Q42">COUNTIF(F24:O24,"&gt;0")</f>
        <v>3</v>
      </c>
      <c r="R24" s="380">
        <f t="shared" si="3"/>
        <v>29</v>
      </c>
    </row>
    <row r="25" spans="1:18" ht="13.5" customHeight="1" thickBot="1">
      <c r="A25" s="129">
        <v>20</v>
      </c>
      <c r="B25" s="360" t="s">
        <v>450</v>
      </c>
      <c r="C25" s="96" t="s">
        <v>32</v>
      </c>
      <c r="D25" s="96" t="s">
        <v>85</v>
      </c>
      <c r="E25" s="96" t="s">
        <v>33</v>
      </c>
      <c r="F25" s="4" t="s">
        <v>224</v>
      </c>
      <c r="G25" s="5">
        <v>11</v>
      </c>
      <c r="H25" s="4">
        <v>17</v>
      </c>
      <c r="I25" s="315" t="s">
        <v>224</v>
      </c>
      <c r="J25" s="4" t="s">
        <v>224</v>
      </c>
      <c r="K25" s="4" t="s">
        <v>224</v>
      </c>
      <c r="L25" s="4" t="s">
        <v>224</v>
      </c>
      <c r="M25" s="36" t="s">
        <v>224</v>
      </c>
      <c r="N25" s="4"/>
      <c r="O25" s="130"/>
      <c r="P25" s="182">
        <f t="shared" si="4"/>
        <v>28</v>
      </c>
      <c r="Q25" s="385">
        <f t="shared" si="5"/>
        <v>2</v>
      </c>
      <c r="R25" s="380">
        <f t="shared" si="3"/>
        <v>28</v>
      </c>
    </row>
    <row r="26" spans="1:18" ht="13.5" customHeight="1" thickBot="1">
      <c r="A26" s="129">
        <v>21</v>
      </c>
      <c r="B26" s="126" t="s">
        <v>451</v>
      </c>
      <c r="C26" s="96" t="s">
        <v>58</v>
      </c>
      <c r="D26" s="96" t="s">
        <v>95</v>
      </c>
      <c r="E26" s="96" t="s">
        <v>96</v>
      </c>
      <c r="F26" s="5" t="s">
        <v>224</v>
      </c>
      <c r="G26" s="4" t="s">
        <v>224</v>
      </c>
      <c r="H26" s="4">
        <v>9</v>
      </c>
      <c r="I26" s="320" t="s">
        <v>224</v>
      </c>
      <c r="J26" s="5">
        <v>11</v>
      </c>
      <c r="K26" s="5">
        <v>6</v>
      </c>
      <c r="L26" s="5" t="s">
        <v>224</v>
      </c>
      <c r="M26" s="37" t="s">
        <v>224</v>
      </c>
      <c r="N26" s="5"/>
      <c r="O26" s="131"/>
      <c r="P26" s="182">
        <f t="shared" si="4"/>
        <v>26</v>
      </c>
      <c r="Q26" s="385">
        <f t="shared" si="5"/>
        <v>3</v>
      </c>
      <c r="R26" s="380">
        <f t="shared" si="3"/>
        <v>26</v>
      </c>
    </row>
    <row r="27" spans="1:18" ht="13.5" customHeight="1" thickBot="1">
      <c r="A27" s="129">
        <v>22</v>
      </c>
      <c r="B27" s="126" t="s">
        <v>364</v>
      </c>
      <c r="C27" s="126" t="s">
        <v>268</v>
      </c>
      <c r="D27" s="126" t="s">
        <v>269</v>
      </c>
      <c r="E27" s="126" t="s">
        <v>270</v>
      </c>
      <c r="F27" s="4" t="s">
        <v>224</v>
      </c>
      <c r="G27" s="5" t="s">
        <v>224</v>
      </c>
      <c r="H27" s="5" t="s">
        <v>224</v>
      </c>
      <c r="I27" s="320" t="s">
        <v>224</v>
      </c>
      <c r="J27" s="5">
        <v>13</v>
      </c>
      <c r="K27" s="5" t="s">
        <v>224</v>
      </c>
      <c r="L27" s="5">
        <v>13</v>
      </c>
      <c r="M27" s="37" t="s">
        <v>224</v>
      </c>
      <c r="N27" s="5"/>
      <c r="O27" s="131"/>
      <c r="P27" s="182">
        <f t="shared" si="4"/>
        <v>26</v>
      </c>
      <c r="Q27" s="385">
        <f t="shared" si="5"/>
        <v>2</v>
      </c>
      <c r="R27" s="380">
        <f t="shared" si="3"/>
        <v>26</v>
      </c>
    </row>
    <row r="28" spans="1:18" ht="13.5" customHeight="1" thickBot="1">
      <c r="A28" s="129">
        <v>23</v>
      </c>
      <c r="B28" s="126" t="s">
        <v>360</v>
      </c>
      <c r="C28" s="126" t="s">
        <v>361</v>
      </c>
      <c r="D28" s="126" t="s">
        <v>362</v>
      </c>
      <c r="E28" s="126" t="s">
        <v>363</v>
      </c>
      <c r="F28" s="5" t="s">
        <v>224</v>
      </c>
      <c r="G28" s="4" t="s">
        <v>224</v>
      </c>
      <c r="H28" s="5" t="s">
        <v>224</v>
      </c>
      <c r="I28" s="320" t="s">
        <v>224</v>
      </c>
      <c r="J28" s="5" t="s">
        <v>224</v>
      </c>
      <c r="K28" s="5" t="s">
        <v>224</v>
      </c>
      <c r="L28" s="5">
        <v>17</v>
      </c>
      <c r="M28" s="37" t="s">
        <v>224</v>
      </c>
      <c r="N28" s="5"/>
      <c r="O28" s="131"/>
      <c r="P28" s="182">
        <f t="shared" si="4"/>
        <v>17</v>
      </c>
      <c r="Q28" s="385">
        <f t="shared" si="5"/>
        <v>1</v>
      </c>
      <c r="R28" s="380">
        <f t="shared" si="3"/>
        <v>17</v>
      </c>
    </row>
    <row r="29" spans="1:18" ht="13.5" customHeight="1" thickBot="1">
      <c r="A29" s="129">
        <v>24</v>
      </c>
      <c r="B29" s="96" t="s">
        <v>99</v>
      </c>
      <c r="C29" s="96" t="s">
        <v>37</v>
      </c>
      <c r="D29" s="96" t="s">
        <v>87</v>
      </c>
      <c r="E29" s="96" t="s">
        <v>88</v>
      </c>
      <c r="F29" s="5">
        <v>11</v>
      </c>
      <c r="G29" s="5">
        <v>2</v>
      </c>
      <c r="H29" s="5" t="s">
        <v>224</v>
      </c>
      <c r="I29" s="315" t="s">
        <v>224</v>
      </c>
      <c r="J29" s="4" t="s">
        <v>224</v>
      </c>
      <c r="K29" s="4" t="s">
        <v>224</v>
      </c>
      <c r="L29" s="4" t="s">
        <v>224</v>
      </c>
      <c r="M29" s="36" t="s">
        <v>224</v>
      </c>
      <c r="N29" s="4"/>
      <c r="O29" s="130"/>
      <c r="P29" s="182">
        <f t="shared" si="4"/>
        <v>13</v>
      </c>
      <c r="Q29" s="385">
        <f t="shared" si="5"/>
        <v>2</v>
      </c>
      <c r="R29" s="380">
        <f t="shared" si="3"/>
        <v>13</v>
      </c>
    </row>
    <row r="30" spans="1:18" ht="13.5" customHeight="1" thickBot="1">
      <c r="A30" s="129">
        <v>25</v>
      </c>
      <c r="B30" s="396" t="s">
        <v>393</v>
      </c>
      <c r="C30" s="350" t="s">
        <v>394</v>
      </c>
      <c r="D30" s="350" t="s">
        <v>395</v>
      </c>
      <c r="E30" s="350" t="s">
        <v>366</v>
      </c>
      <c r="F30" s="5" t="s">
        <v>224</v>
      </c>
      <c r="G30" s="5" t="s">
        <v>224</v>
      </c>
      <c r="H30" s="5" t="s">
        <v>224</v>
      </c>
      <c r="I30" s="315" t="s">
        <v>224</v>
      </c>
      <c r="J30" s="4" t="s">
        <v>224</v>
      </c>
      <c r="K30" s="4" t="s">
        <v>224</v>
      </c>
      <c r="L30" s="4" t="s">
        <v>224</v>
      </c>
      <c r="M30" s="36">
        <v>8</v>
      </c>
      <c r="N30" s="4"/>
      <c r="O30" s="130"/>
      <c r="P30" s="182">
        <f t="shared" si="4"/>
        <v>8</v>
      </c>
      <c r="Q30" s="385">
        <f t="shared" si="5"/>
        <v>1</v>
      </c>
      <c r="R30" s="380">
        <f t="shared" si="3"/>
        <v>8</v>
      </c>
    </row>
    <row r="31" spans="1:18" ht="13.5" customHeight="1" thickBot="1">
      <c r="A31" s="344">
        <v>26</v>
      </c>
      <c r="B31" s="349" t="s">
        <v>452</v>
      </c>
      <c r="C31" s="96" t="s">
        <v>80</v>
      </c>
      <c r="D31" s="96" t="s">
        <v>69</v>
      </c>
      <c r="E31" s="96" t="s">
        <v>26</v>
      </c>
      <c r="F31" s="36" t="s">
        <v>224</v>
      </c>
      <c r="G31" s="4">
        <v>1</v>
      </c>
      <c r="H31" s="4" t="s">
        <v>224</v>
      </c>
      <c r="I31" s="320" t="s">
        <v>224</v>
      </c>
      <c r="J31" s="5" t="s">
        <v>224</v>
      </c>
      <c r="K31" s="5" t="s">
        <v>224</v>
      </c>
      <c r="L31" s="5" t="s">
        <v>224</v>
      </c>
      <c r="M31" s="37" t="s">
        <v>224</v>
      </c>
      <c r="N31" s="5"/>
      <c r="O31" s="131"/>
      <c r="P31" s="182">
        <f t="shared" si="4"/>
        <v>1</v>
      </c>
      <c r="Q31" s="385">
        <f t="shared" si="5"/>
        <v>1</v>
      </c>
      <c r="R31" s="380">
        <f t="shared" si="3"/>
        <v>1</v>
      </c>
    </row>
    <row r="32" spans="1:18" ht="13.5" customHeight="1" thickBot="1">
      <c r="A32" s="129">
        <v>27</v>
      </c>
      <c r="B32" s="345"/>
      <c r="C32" s="345"/>
      <c r="D32" s="345"/>
      <c r="E32" s="345"/>
      <c r="F32" s="4"/>
      <c r="G32" s="5"/>
      <c r="H32" s="5"/>
      <c r="I32" s="315"/>
      <c r="J32" s="4"/>
      <c r="K32" s="4"/>
      <c r="L32" s="4"/>
      <c r="M32" s="36"/>
      <c r="N32" s="4"/>
      <c r="O32" s="130"/>
      <c r="P32" s="182">
        <f t="shared" si="4"/>
        <v>0</v>
      </c>
      <c r="Q32" s="385">
        <f t="shared" si="5"/>
        <v>0</v>
      </c>
      <c r="R32" s="380"/>
    </row>
    <row r="33" spans="1:18" ht="13.5" customHeight="1" thickBot="1">
      <c r="A33" s="129">
        <v>28</v>
      </c>
      <c r="B33" s="126"/>
      <c r="C33" s="126"/>
      <c r="D33" s="126"/>
      <c r="E33" s="126"/>
      <c r="F33" s="4"/>
      <c r="G33" s="5"/>
      <c r="H33" s="5"/>
      <c r="I33" s="320"/>
      <c r="J33" s="5"/>
      <c r="K33" s="5"/>
      <c r="L33" s="5"/>
      <c r="M33" s="5"/>
      <c r="N33" s="5"/>
      <c r="O33" s="131"/>
      <c r="P33" s="182">
        <f t="shared" si="4"/>
        <v>0</v>
      </c>
      <c r="Q33" s="385">
        <f t="shared" si="5"/>
        <v>0</v>
      </c>
      <c r="R33" s="380"/>
    </row>
    <row r="34" spans="1:18" ht="13.5" customHeight="1" thickBot="1">
      <c r="A34" s="129">
        <v>29</v>
      </c>
      <c r="B34" s="126"/>
      <c r="C34" s="126"/>
      <c r="D34" s="126"/>
      <c r="E34" s="126"/>
      <c r="F34" s="5"/>
      <c r="G34" s="4"/>
      <c r="H34" s="5"/>
      <c r="I34" s="315"/>
      <c r="J34" s="4"/>
      <c r="K34" s="4"/>
      <c r="L34" s="4"/>
      <c r="M34" s="4"/>
      <c r="N34" s="4"/>
      <c r="O34" s="130"/>
      <c r="P34" s="182">
        <f t="shared" si="4"/>
        <v>0</v>
      </c>
      <c r="Q34" s="385">
        <f t="shared" si="5"/>
        <v>0</v>
      </c>
      <c r="R34" s="380"/>
    </row>
    <row r="35" spans="1:18" ht="13.5" customHeight="1" thickBot="1">
      <c r="A35" s="129">
        <v>30</v>
      </c>
      <c r="B35" s="126"/>
      <c r="C35" s="126"/>
      <c r="D35" s="126"/>
      <c r="E35" s="126"/>
      <c r="F35" s="5"/>
      <c r="G35" s="4"/>
      <c r="H35" s="5"/>
      <c r="I35" s="320"/>
      <c r="J35" s="5"/>
      <c r="K35" s="5"/>
      <c r="L35" s="5"/>
      <c r="M35" s="5"/>
      <c r="N35" s="5"/>
      <c r="O35" s="131"/>
      <c r="P35" s="182">
        <f t="shared" si="4"/>
        <v>0</v>
      </c>
      <c r="Q35" s="385">
        <f t="shared" si="5"/>
        <v>0</v>
      </c>
      <c r="R35" s="380"/>
    </row>
    <row r="36" spans="1:18" ht="13.5" customHeight="1" thickBot="1">
      <c r="A36" s="129">
        <v>31</v>
      </c>
      <c r="B36" s="126"/>
      <c r="C36" s="126"/>
      <c r="D36" s="126"/>
      <c r="E36" s="126"/>
      <c r="F36" s="4"/>
      <c r="G36" s="5"/>
      <c r="H36" s="5"/>
      <c r="I36" s="320"/>
      <c r="J36" s="5"/>
      <c r="K36" s="5"/>
      <c r="L36" s="5"/>
      <c r="M36" s="5"/>
      <c r="N36" s="5"/>
      <c r="O36" s="131"/>
      <c r="P36" s="182">
        <f t="shared" si="4"/>
        <v>0</v>
      </c>
      <c r="Q36" s="385">
        <f t="shared" si="5"/>
        <v>0</v>
      </c>
      <c r="R36" s="380"/>
    </row>
    <row r="37" spans="1:18" ht="13.5" customHeight="1" thickBot="1">
      <c r="A37" s="129">
        <v>32</v>
      </c>
      <c r="B37" s="126"/>
      <c r="C37" s="126"/>
      <c r="D37" s="126"/>
      <c r="E37" s="126"/>
      <c r="F37" s="5"/>
      <c r="G37" s="5"/>
      <c r="H37" s="5"/>
      <c r="I37" s="315"/>
      <c r="J37" s="4"/>
      <c r="K37" s="4"/>
      <c r="L37" s="4"/>
      <c r="M37" s="4"/>
      <c r="N37" s="4"/>
      <c r="O37" s="130"/>
      <c r="P37" s="182">
        <f t="shared" si="4"/>
        <v>0</v>
      </c>
      <c r="Q37" s="385">
        <f t="shared" si="5"/>
        <v>0</v>
      </c>
      <c r="R37" s="380"/>
    </row>
    <row r="38" spans="1:18" ht="13.5" customHeight="1" thickBot="1">
      <c r="A38" s="129">
        <v>33</v>
      </c>
      <c r="B38" s="126"/>
      <c r="C38" s="126"/>
      <c r="D38" s="126"/>
      <c r="E38" s="126"/>
      <c r="F38" s="4"/>
      <c r="G38" s="5"/>
      <c r="H38" s="5"/>
      <c r="I38" s="320"/>
      <c r="J38" s="5"/>
      <c r="K38" s="5"/>
      <c r="L38" s="5"/>
      <c r="M38" s="5"/>
      <c r="N38" s="5"/>
      <c r="O38" s="131"/>
      <c r="P38" s="182">
        <f t="shared" si="4"/>
        <v>0</v>
      </c>
      <c r="Q38" s="385">
        <f t="shared" si="5"/>
        <v>0</v>
      </c>
      <c r="R38" s="380"/>
    </row>
    <row r="39" spans="1:18" ht="13.5" customHeight="1" thickBot="1">
      <c r="A39" s="129">
        <v>34</v>
      </c>
      <c r="B39" s="126"/>
      <c r="C39" s="126"/>
      <c r="D39" s="126"/>
      <c r="E39" s="126"/>
      <c r="F39" s="5"/>
      <c r="G39" s="4"/>
      <c r="H39" s="5"/>
      <c r="I39" s="320"/>
      <c r="J39" s="5"/>
      <c r="K39" s="5"/>
      <c r="L39" s="5"/>
      <c r="M39" s="5"/>
      <c r="N39" s="5"/>
      <c r="O39" s="131"/>
      <c r="P39" s="182">
        <f t="shared" si="4"/>
        <v>0</v>
      </c>
      <c r="Q39" s="385">
        <f t="shared" si="5"/>
        <v>0</v>
      </c>
      <c r="R39" s="380"/>
    </row>
    <row r="40" spans="1:18" ht="13.5" customHeight="1" thickBot="1">
      <c r="A40" s="129">
        <v>35</v>
      </c>
      <c r="B40" s="126"/>
      <c r="C40" s="126"/>
      <c r="D40" s="126"/>
      <c r="E40" s="126"/>
      <c r="F40" s="5"/>
      <c r="G40" s="4"/>
      <c r="H40" s="5"/>
      <c r="I40" s="320"/>
      <c r="J40" s="5"/>
      <c r="K40" s="5"/>
      <c r="L40" s="5"/>
      <c r="M40" s="5"/>
      <c r="N40" s="5"/>
      <c r="O40" s="131"/>
      <c r="P40" s="182">
        <f t="shared" si="4"/>
        <v>0</v>
      </c>
      <c r="Q40" s="385">
        <f t="shared" si="5"/>
        <v>0</v>
      </c>
      <c r="R40" s="380"/>
    </row>
    <row r="41" spans="1:18" ht="13.5" customHeight="1" thickBot="1">
      <c r="A41" s="129">
        <v>36</v>
      </c>
      <c r="B41" s="126"/>
      <c r="C41" s="126"/>
      <c r="D41" s="126"/>
      <c r="E41" s="126"/>
      <c r="F41" s="5"/>
      <c r="G41" s="4"/>
      <c r="H41" s="5"/>
      <c r="I41" s="320"/>
      <c r="J41" s="5"/>
      <c r="K41" s="5"/>
      <c r="L41" s="5"/>
      <c r="M41" s="5"/>
      <c r="N41" s="5"/>
      <c r="O41" s="131"/>
      <c r="P41" s="182">
        <f t="shared" si="4"/>
        <v>0</v>
      </c>
      <c r="Q41" s="385">
        <f t="shared" si="5"/>
        <v>0</v>
      </c>
      <c r="R41" s="380"/>
    </row>
    <row r="42" spans="1:18" ht="13.5" customHeight="1" thickBot="1">
      <c r="A42" s="93">
        <v>37</v>
      </c>
      <c r="B42" s="132"/>
      <c r="C42" s="132"/>
      <c r="D42" s="132"/>
      <c r="E42" s="132"/>
      <c r="F42" s="39"/>
      <c r="G42" s="39"/>
      <c r="H42" s="40"/>
      <c r="I42" s="321"/>
      <c r="J42" s="39"/>
      <c r="K42" s="39"/>
      <c r="L42" s="39"/>
      <c r="M42" s="39"/>
      <c r="N42" s="39"/>
      <c r="O42" s="133"/>
      <c r="P42" s="185">
        <f t="shared" si="4"/>
        <v>0</v>
      </c>
      <c r="Q42" s="386">
        <f t="shared" si="5"/>
        <v>0</v>
      </c>
      <c r="R42" s="382"/>
    </row>
    <row r="43" spans="6:18" ht="13.5" customHeight="1" thickBot="1">
      <c r="F43" s="177">
        <f aca="true" t="shared" si="6" ref="F43:P43">SUM(F6:F42)</f>
        <v>253</v>
      </c>
      <c r="G43" s="178">
        <f t="shared" si="6"/>
        <v>281</v>
      </c>
      <c r="H43" s="178">
        <f t="shared" si="6"/>
        <v>223</v>
      </c>
      <c r="I43" s="322">
        <f t="shared" si="6"/>
        <v>236</v>
      </c>
      <c r="J43" s="178">
        <f t="shared" si="6"/>
        <v>253</v>
      </c>
      <c r="K43" s="178">
        <f t="shared" si="6"/>
        <v>266</v>
      </c>
      <c r="L43" s="178">
        <f t="shared" si="6"/>
        <v>251</v>
      </c>
      <c r="M43" s="178">
        <f t="shared" si="6"/>
        <v>253</v>
      </c>
      <c r="N43" s="178">
        <f t="shared" si="6"/>
        <v>0</v>
      </c>
      <c r="O43" s="183">
        <f t="shared" si="6"/>
        <v>0</v>
      </c>
      <c r="P43" s="188">
        <f t="shared" si="6"/>
        <v>2016</v>
      </c>
      <c r="Q43" s="116"/>
      <c r="R43" s="383"/>
    </row>
    <row r="44" spans="5:18" ht="13.5" customHeight="1" thickBot="1">
      <c r="E44" s="6" t="s">
        <v>321</v>
      </c>
      <c r="F44" s="16">
        <f>COUNTIF(F6:F42,"&gt;0")</f>
        <v>13</v>
      </c>
      <c r="G44" s="16">
        <f aca="true" t="shared" si="7" ref="G44:O44">COUNTIF(G6:G42,"&gt;0")</f>
        <v>20</v>
      </c>
      <c r="H44" s="16">
        <f t="shared" si="7"/>
        <v>13</v>
      </c>
      <c r="I44" s="323">
        <f t="shared" si="7"/>
        <v>11</v>
      </c>
      <c r="J44" s="16">
        <f t="shared" si="7"/>
        <v>13</v>
      </c>
      <c r="K44" s="16">
        <f>COUNTIF(K6:K42,"&gt;0")+1</f>
        <v>16</v>
      </c>
      <c r="L44" s="16">
        <f t="shared" si="7"/>
        <v>13</v>
      </c>
      <c r="M44" s="16">
        <f t="shared" si="7"/>
        <v>13</v>
      </c>
      <c r="N44" s="16">
        <f t="shared" si="7"/>
        <v>0</v>
      </c>
      <c r="O44" s="184">
        <f t="shared" si="7"/>
        <v>0</v>
      </c>
      <c r="P44" s="186">
        <f>SUM(F44:O44)</f>
        <v>112</v>
      </c>
      <c r="Q44" s="116">
        <f>SUM(Q6:Q43)</f>
        <v>111</v>
      </c>
      <c r="R44" s="372"/>
    </row>
    <row r="46" spans="3:16" ht="14.25" customHeight="1">
      <c r="C46" s="405" t="s">
        <v>9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</row>
    <row r="47" spans="1:2" ht="13.5" customHeight="1" thickBot="1">
      <c r="A47" s="26"/>
      <c r="B47" s="27"/>
    </row>
    <row r="48" spans="1:19" s="13" customFormat="1" ht="45.75" customHeight="1" thickBot="1">
      <c r="A48" s="25"/>
      <c r="B48" s="25"/>
      <c r="C48" s="53" t="s">
        <v>8</v>
      </c>
      <c r="D48" s="54" t="s">
        <v>3</v>
      </c>
      <c r="E48" s="54" t="s">
        <v>4</v>
      </c>
      <c r="F48" s="50" t="s">
        <v>221</v>
      </c>
      <c r="G48" s="50" t="s">
        <v>222</v>
      </c>
      <c r="H48" s="50" t="s">
        <v>223</v>
      </c>
      <c r="I48" s="318" t="s">
        <v>229</v>
      </c>
      <c r="J48" s="159" t="s">
        <v>278</v>
      </c>
      <c r="K48" s="307" t="s">
        <v>221</v>
      </c>
      <c r="L48" s="307" t="s">
        <v>358</v>
      </c>
      <c r="M48" s="307" t="s">
        <v>396</v>
      </c>
      <c r="N48" s="55"/>
      <c r="O48" s="55"/>
      <c r="P48" s="375" t="s">
        <v>7</v>
      </c>
      <c r="Q48" s="390" t="s">
        <v>444</v>
      </c>
      <c r="R48" s="378" t="s">
        <v>479</v>
      </c>
      <c r="S48" s="373"/>
    </row>
    <row r="49" spans="1:19" ht="13.5" customHeight="1" thickBot="1">
      <c r="A49" s="28"/>
      <c r="B49" s="29"/>
      <c r="C49" s="110"/>
      <c r="D49" s="111"/>
      <c r="E49" s="112" t="s">
        <v>6</v>
      </c>
      <c r="F49" s="81" t="s">
        <v>5</v>
      </c>
      <c r="G49" s="82" t="s">
        <v>10</v>
      </c>
      <c r="H49" s="83" t="s">
        <v>11</v>
      </c>
      <c r="I49" s="319" t="s">
        <v>12</v>
      </c>
      <c r="J49" s="83" t="s">
        <v>13</v>
      </c>
      <c r="K49" s="82" t="s">
        <v>14</v>
      </c>
      <c r="L49" s="83" t="s">
        <v>15</v>
      </c>
      <c r="M49" s="82" t="s">
        <v>16</v>
      </c>
      <c r="N49" s="84" t="s">
        <v>17</v>
      </c>
      <c r="O49" s="85" t="s">
        <v>18</v>
      </c>
      <c r="P49" s="392"/>
      <c r="Q49" s="391"/>
      <c r="R49" s="376"/>
      <c r="S49" s="371"/>
    </row>
    <row r="50" spans="1:19" ht="13.5" customHeight="1">
      <c r="A50" s="26"/>
      <c r="B50" s="27"/>
      <c r="C50" s="42">
        <v>1</v>
      </c>
      <c r="D50" s="118" t="s">
        <v>81</v>
      </c>
      <c r="E50" s="118" t="s">
        <v>26</v>
      </c>
      <c r="F50" s="11">
        <v>7</v>
      </c>
      <c r="G50" s="11">
        <v>5</v>
      </c>
      <c r="H50" s="11" t="s">
        <v>224</v>
      </c>
      <c r="I50" s="325" t="s">
        <v>224</v>
      </c>
      <c r="J50" s="11">
        <v>10</v>
      </c>
      <c r="K50" s="21">
        <v>10</v>
      </c>
      <c r="L50" s="21">
        <v>10</v>
      </c>
      <c r="M50" s="21">
        <v>10</v>
      </c>
      <c r="N50" s="21"/>
      <c r="O50" s="21"/>
      <c r="P50" s="393">
        <f aca="true" t="shared" si="8" ref="P50:P58">SUM(F50:O50)</f>
        <v>52</v>
      </c>
      <c r="Q50" s="385">
        <f aca="true" t="shared" si="9" ref="Q50:Q58">COUNTIF(F50:O50,"&gt;0")</f>
        <v>6</v>
      </c>
      <c r="R50" s="119">
        <f aca="true" t="shared" si="10" ref="R50:R58">SUM(F50:O50)</f>
        <v>52</v>
      </c>
      <c r="S50" s="371"/>
    </row>
    <row r="51" spans="3:19" ht="13.5" customHeight="1">
      <c r="C51" s="43">
        <v>2</v>
      </c>
      <c r="D51" s="96" t="s">
        <v>95</v>
      </c>
      <c r="E51" s="96" t="s">
        <v>96</v>
      </c>
      <c r="F51" s="4">
        <v>3</v>
      </c>
      <c r="G51" s="4" t="s">
        <v>224</v>
      </c>
      <c r="H51" s="5">
        <v>5</v>
      </c>
      <c r="I51" s="320" t="s">
        <v>224</v>
      </c>
      <c r="J51" s="4">
        <v>7</v>
      </c>
      <c r="K51" s="16">
        <v>4</v>
      </c>
      <c r="L51" s="16">
        <v>7</v>
      </c>
      <c r="M51" s="16">
        <v>5</v>
      </c>
      <c r="N51" s="16"/>
      <c r="O51" s="16"/>
      <c r="P51" s="394">
        <f t="shared" si="8"/>
        <v>31</v>
      </c>
      <c r="Q51" s="385">
        <f t="shared" si="9"/>
        <v>6</v>
      </c>
      <c r="R51" s="120">
        <f t="shared" si="10"/>
        <v>31</v>
      </c>
      <c r="S51" s="371"/>
    </row>
    <row r="52" spans="3:19" ht="13.5" customHeight="1">
      <c r="C52" s="43">
        <v>2</v>
      </c>
      <c r="D52" s="96" t="s">
        <v>25</v>
      </c>
      <c r="E52" s="96" t="s">
        <v>26</v>
      </c>
      <c r="F52" s="4">
        <v>10</v>
      </c>
      <c r="G52" s="4">
        <v>7</v>
      </c>
      <c r="H52" s="4" t="s">
        <v>224</v>
      </c>
      <c r="I52" s="315" t="s">
        <v>224</v>
      </c>
      <c r="J52" s="4" t="s">
        <v>224</v>
      </c>
      <c r="K52" s="16">
        <v>7</v>
      </c>
      <c r="L52" s="16" t="s">
        <v>224</v>
      </c>
      <c r="M52" s="16">
        <v>7</v>
      </c>
      <c r="N52" s="16"/>
      <c r="O52" s="16"/>
      <c r="P52" s="394">
        <f t="shared" si="8"/>
        <v>31</v>
      </c>
      <c r="Q52" s="385">
        <f t="shared" si="9"/>
        <v>4</v>
      </c>
      <c r="R52" s="120">
        <f t="shared" si="10"/>
        <v>31</v>
      </c>
      <c r="S52" s="371"/>
    </row>
    <row r="53" spans="3:19" ht="13.5" customHeight="1">
      <c r="C53" s="43">
        <v>4</v>
      </c>
      <c r="D53" s="96" t="s">
        <v>90</v>
      </c>
      <c r="E53" s="96" t="s">
        <v>33</v>
      </c>
      <c r="F53" s="4" t="s">
        <v>224</v>
      </c>
      <c r="G53" s="4">
        <v>1</v>
      </c>
      <c r="H53" s="4">
        <v>7</v>
      </c>
      <c r="I53" s="320">
        <v>10</v>
      </c>
      <c r="J53" s="4" t="s">
        <v>224</v>
      </c>
      <c r="K53" s="16">
        <v>5</v>
      </c>
      <c r="L53" s="16" t="s">
        <v>224</v>
      </c>
      <c r="M53" s="16" t="s">
        <v>224</v>
      </c>
      <c r="N53" s="16"/>
      <c r="O53" s="16"/>
      <c r="P53" s="394">
        <f t="shared" si="8"/>
        <v>23</v>
      </c>
      <c r="Q53" s="385">
        <f t="shared" si="9"/>
        <v>4</v>
      </c>
      <c r="R53" s="120">
        <f t="shared" si="10"/>
        <v>23</v>
      </c>
      <c r="S53" s="371"/>
    </row>
    <row r="54" spans="3:19" ht="13.5" customHeight="1">
      <c r="C54" s="43">
        <v>5</v>
      </c>
      <c r="D54" s="96" t="s">
        <v>40</v>
      </c>
      <c r="E54" s="96" t="s">
        <v>41</v>
      </c>
      <c r="F54" s="4" t="s">
        <v>224</v>
      </c>
      <c r="G54" s="4">
        <v>10</v>
      </c>
      <c r="H54" s="4">
        <v>10</v>
      </c>
      <c r="I54" s="315" t="s">
        <v>224</v>
      </c>
      <c r="J54" s="4" t="s">
        <v>224</v>
      </c>
      <c r="K54" s="16" t="s">
        <v>224</v>
      </c>
      <c r="L54" s="16" t="s">
        <v>224</v>
      </c>
      <c r="M54" s="16" t="s">
        <v>224</v>
      </c>
      <c r="N54" s="16"/>
      <c r="O54" s="16"/>
      <c r="P54" s="394">
        <f t="shared" si="8"/>
        <v>20</v>
      </c>
      <c r="Q54" s="385">
        <f t="shared" si="9"/>
        <v>2</v>
      </c>
      <c r="R54" s="120">
        <f t="shared" si="10"/>
        <v>20</v>
      </c>
      <c r="S54" s="371"/>
    </row>
    <row r="55" spans="3:19" ht="13.5" customHeight="1">
      <c r="C55" s="43">
        <v>6</v>
      </c>
      <c r="D55" s="96" t="s">
        <v>102</v>
      </c>
      <c r="E55" s="96" t="s">
        <v>33</v>
      </c>
      <c r="F55" s="4">
        <v>5</v>
      </c>
      <c r="G55" s="4">
        <v>4</v>
      </c>
      <c r="H55" s="4" t="s">
        <v>224</v>
      </c>
      <c r="I55" s="315">
        <v>7</v>
      </c>
      <c r="J55" s="4" t="s">
        <v>224</v>
      </c>
      <c r="K55" s="16" t="s">
        <v>224</v>
      </c>
      <c r="L55" s="16" t="s">
        <v>224</v>
      </c>
      <c r="M55" s="16" t="s">
        <v>224</v>
      </c>
      <c r="N55" s="16"/>
      <c r="O55" s="16"/>
      <c r="P55" s="394">
        <f t="shared" si="8"/>
        <v>16</v>
      </c>
      <c r="Q55" s="385">
        <f t="shared" si="9"/>
        <v>3</v>
      </c>
      <c r="R55" s="120">
        <f t="shared" si="10"/>
        <v>16</v>
      </c>
      <c r="S55" s="371"/>
    </row>
    <row r="56" spans="3:19" ht="13.5" customHeight="1">
      <c r="C56" s="43">
        <v>7</v>
      </c>
      <c r="D56" s="96" t="s">
        <v>103</v>
      </c>
      <c r="E56" s="96" t="s">
        <v>88</v>
      </c>
      <c r="F56" s="5">
        <v>4</v>
      </c>
      <c r="G56" s="4">
        <v>3</v>
      </c>
      <c r="H56" s="5" t="s">
        <v>224</v>
      </c>
      <c r="I56" s="315" t="s">
        <v>224</v>
      </c>
      <c r="J56" s="4" t="s">
        <v>224</v>
      </c>
      <c r="K56" s="16" t="s">
        <v>224</v>
      </c>
      <c r="L56" s="16" t="s">
        <v>224</v>
      </c>
      <c r="M56" s="16" t="s">
        <v>224</v>
      </c>
      <c r="N56" s="16"/>
      <c r="O56" s="16"/>
      <c r="P56" s="394">
        <f t="shared" si="8"/>
        <v>7</v>
      </c>
      <c r="Q56" s="385">
        <f t="shared" si="9"/>
        <v>2</v>
      </c>
      <c r="R56" s="120">
        <f t="shared" si="10"/>
        <v>7</v>
      </c>
      <c r="S56" s="371"/>
    </row>
    <row r="57" spans="3:19" ht="13.5" customHeight="1">
      <c r="C57" s="43">
        <v>8</v>
      </c>
      <c r="D57" s="96" t="s">
        <v>104</v>
      </c>
      <c r="E57" s="96" t="s">
        <v>26</v>
      </c>
      <c r="F57" s="4" t="s">
        <v>224</v>
      </c>
      <c r="G57" s="5">
        <v>2</v>
      </c>
      <c r="H57" s="5" t="s">
        <v>224</v>
      </c>
      <c r="I57" s="320" t="s">
        <v>224</v>
      </c>
      <c r="J57" s="4" t="s">
        <v>224</v>
      </c>
      <c r="K57" s="16" t="s">
        <v>224</v>
      </c>
      <c r="L57" s="16" t="s">
        <v>224</v>
      </c>
      <c r="M57" s="16" t="s">
        <v>224</v>
      </c>
      <c r="N57" s="16"/>
      <c r="O57" s="16"/>
      <c r="P57" s="394">
        <f t="shared" si="8"/>
        <v>2</v>
      </c>
      <c r="Q57" s="385">
        <f t="shared" si="9"/>
        <v>1</v>
      </c>
      <c r="R57" s="120">
        <f t="shared" si="10"/>
        <v>2</v>
      </c>
      <c r="S57" s="371"/>
    </row>
    <row r="58" spans="3:19" ht="13.5" customHeight="1" thickBot="1">
      <c r="C58" s="44">
        <v>9</v>
      </c>
      <c r="D58" s="22"/>
      <c r="E58" s="22"/>
      <c r="F58" s="40"/>
      <c r="G58" s="39"/>
      <c r="H58" s="39"/>
      <c r="I58" s="321"/>
      <c r="J58" s="40"/>
      <c r="K58" s="23"/>
      <c r="L58" s="23"/>
      <c r="M58" s="23"/>
      <c r="N58" s="23"/>
      <c r="O58" s="23"/>
      <c r="P58" s="395">
        <f t="shared" si="8"/>
        <v>0</v>
      </c>
      <c r="Q58" s="386">
        <f t="shared" si="9"/>
        <v>0</v>
      </c>
      <c r="R58" s="121">
        <f t="shared" si="10"/>
        <v>0</v>
      </c>
      <c r="S58" s="371"/>
    </row>
    <row r="59" spans="3:19" ht="13.5" customHeight="1" thickBot="1">
      <c r="C59" s="114"/>
      <c r="D59" s="102"/>
      <c r="E59" s="103"/>
      <c r="F59" s="86"/>
      <c r="G59" s="87"/>
      <c r="H59" s="87"/>
      <c r="I59" s="326"/>
      <c r="J59" s="88"/>
      <c r="K59" s="115"/>
      <c r="L59" s="115"/>
      <c r="M59" s="115"/>
      <c r="N59" s="115"/>
      <c r="O59" s="116"/>
      <c r="P59" s="117"/>
      <c r="Q59" s="374"/>
      <c r="R59" s="10"/>
      <c r="S59" s="371"/>
    </row>
  </sheetData>
  <sheetProtection/>
  <autoFilter ref="A5:P44"/>
  <mergeCells count="2">
    <mergeCell ref="C46:P46"/>
    <mergeCell ref="B2:O2"/>
  </mergeCells>
  <printOptions/>
  <pageMargins left="0.5118110236220472" right="0.2362204724409449" top="0.2755905511811024" bottom="0.2755905511811024" header="0.1968503937007874" footer="0.1574803149606299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A6" sqref="A6:R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6.140625" style="2" customWidth="1"/>
    <col min="19" max="16384" width="9.140625" style="2" customWidth="1"/>
  </cols>
  <sheetData>
    <row r="2" spans="2:15" ht="13.5" customHeight="1">
      <c r="B2" s="405" t="s">
        <v>227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409">
        <v>1</v>
      </c>
      <c r="B6" s="410" t="s">
        <v>492</v>
      </c>
      <c r="C6" s="410" t="s">
        <v>506</v>
      </c>
      <c r="D6" s="410" t="s">
        <v>507</v>
      </c>
      <c r="E6" s="410" t="s">
        <v>508</v>
      </c>
      <c r="F6" s="423" t="s">
        <v>224</v>
      </c>
      <c r="G6" s="411">
        <v>35</v>
      </c>
      <c r="H6" s="411" t="s">
        <v>224</v>
      </c>
      <c r="I6" s="411">
        <v>35</v>
      </c>
      <c r="J6" s="411">
        <v>35</v>
      </c>
      <c r="K6" s="411">
        <v>35</v>
      </c>
      <c r="L6" s="411">
        <v>35</v>
      </c>
      <c r="M6" s="411">
        <v>35</v>
      </c>
      <c r="N6" s="411"/>
      <c r="O6" s="413"/>
      <c r="P6" s="418">
        <f aca="true" t="shared" si="0" ref="P6:P42">SUM(F6:O6)</f>
        <v>210</v>
      </c>
      <c r="Q6" s="425">
        <f aca="true" t="shared" si="1" ref="Q6:Q42">COUNTIF(F6:O6,"&gt;0")</f>
        <v>6</v>
      </c>
      <c r="R6" s="416">
        <f aca="true" t="shared" si="2" ref="R6:R11">P6</f>
        <v>210</v>
      </c>
    </row>
    <row r="7" spans="1:18" ht="13.5" customHeight="1" thickBot="1">
      <c r="A7" s="129">
        <v>2</v>
      </c>
      <c r="B7" s="96" t="s">
        <v>201</v>
      </c>
      <c r="C7" s="96" t="s">
        <v>51</v>
      </c>
      <c r="D7" s="96" t="s">
        <v>49</v>
      </c>
      <c r="E7" s="96" t="s">
        <v>72</v>
      </c>
      <c r="F7" s="4" t="s">
        <v>224</v>
      </c>
      <c r="G7" s="5">
        <v>27</v>
      </c>
      <c r="H7" s="4">
        <v>23</v>
      </c>
      <c r="I7" s="4">
        <v>21</v>
      </c>
      <c r="J7" s="162" t="s">
        <v>224</v>
      </c>
      <c r="K7" s="4" t="s">
        <v>224</v>
      </c>
      <c r="L7" s="4">
        <v>30</v>
      </c>
      <c r="M7" s="4">
        <v>30</v>
      </c>
      <c r="N7" s="4"/>
      <c r="O7" s="130"/>
      <c r="P7" s="30">
        <f t="shared" si="0"/>
        <v>131</v>
      </c>
      <c r="Q7" s="379">
        <f t="shared" si="1"/>
        <v>5</v>
      </c>
      <c r="R7" s="380">
        <f t="shared" si="2"/>
        <v>131</v>
      </c>
    </row>
    <row r="8" spans="1:18" ht="13.5" customHeight="1" thickBot="1">
      <c r="A8" s="129">
        <v>3</v>
      </c>
      <c r="B8" s="96" t="s">
        <v>203</v>
      </c>
      <c r="C8" s="96" t="s">
        <v>48</v>
      </c>
      <c r="D8" s="96" t="s">
        <v>49</v>
      </c>
      <c r="E8" s="96" t="s">
        <v>72</v>
      </c>
      <c r="F8" s="4" t="s">
        <v>224</v>
      </c>
      <c r="G8" s="5">
        <v>23</v>
      </c>
      <c r="H8" s="4">
        <v>21</v>
      </c>
      <c r="I8" s="4">
        <v>13</v>
      </c>
      <c r="J8" s="162" t="s">
        <v>224</v>
      </c>
      <c r="K8" s="4" t="s">
        <v>224</v>
      </c>
      <c r="L8" s="4">
        <v>21</v>
      </c>
      <c r="M8" s="4">
        <v>25</v>
      </c>
      <c r="N8" s="4"/>
      <c r="O8" s="130"/>
      <c r="P8" s="30">
        <f t="shared" si="0"/>
        <v>103</v>
      </c>
      <c r="Q8" s="379">
        <f t="shared" si="1"/>
        <v>5</v>
      </c>
      <c r="R8" s="380">
        <f t="shared" si="2"/>
        <v>103</v>
      </c>
    </row>
    <row r="9" spans="1:18" ht="13.5" customHeight="1" thickBot="1">
      <c r="A9" s="129">
        <v>4</v>
      </c>
      <c r="B9" s="96" t="s">
        <v>196</v>
      </c>
      <c r="C9" s="96" t="s">
        <v>197</v>
      </c>
      <c r="D9" s="96" t="s">
        <v>116</v>
      </c>
      <c r="E9" s="96" t="s">
        <v>117</v>
      </c>
      <c r="F9" s="4">
        <v>35</v>
      </c>
      <c r="G9" s="4" t="s">
        <v>224</v>
      </c>
      <c r="H9" s="4">
        <v>35</v>
      </c>
      <c r="I9" s="5">
        <v>30</v>
      </c>
      <c r="J9" s="5" t="s">
        <v>224</v>
      </c>
      <c r="K9" s="5" t="s">
        <v>224</v>
      </c>
      <c r="L9" s="5" t="s">
        <v>224</v>
      </c>
      <c r="M9" s="5" t="s">
        <v>224</v>
      </c>
      <c r="N9" s="5"/>
      <c r="O9" s="131"/>
      <c r="P9" s="30">
        <f t="shared" si="0"/>
        <v>100</v>
      </c>
      <c r="Q9" s="379">
        <f t="shared" si="1"/>
        <v>3</v>
      </c>
      <c r="R9" s="380">
        <f t="shared" si="2"/>
        <v>100</v>
      </c>
    </row>
    <row r="10" spans="1:18" ht="13.5" customHeight="1" thickBot="1">
      <c r="A10" s="129">
        <v>5</v>
      </c>
      <c r="B10" s="96" t="s">
        <v>202</v>
      </c>
      <c r="C10" s="96" t="s">
        <v>35</v>
      </c>
      <c r="D10" s="96" t="s">
        <v>118</v>
      </c>
      <c r="E10" s="96" t="s">
        <v>119</v>
      </c>
      <c r="F10" s="4">
        <v>25</v>
      </c>
      <c r="G10" s="4">
        <v>21</v>
      </c>
      <c r="H10" s="4" t="s">
        <v>224</v>
      </c>
      <c r="I10" s="162" t="s">
        <v>224</v>
      </c>
      <c r="J10" s="4">
        <v>27</v>
      </c>
      <c r="K10" s="4">
        <v>25</v>
      </c>
      <c r="L10" s="4" t="s">
        <v>224</v>
      </c>
      <c r="M10" s="4" t="s">
        <v>224</v>
      </c>
      <c r="N10" s="4"/>
      <c r="O10" s="130"/>
      <c r="P10" s="30">
        <f t="shared" si="0"/>
        <v>98</v>
      </c>
      <c r="Q10" s="379">
        <f t="shared" si="1"/>
        <v>4</v>
      </c>
      <c r="R10" s="380">
        <f t="shared" si="2"/>
        <v>98</v>
      </c>
    </row>
    <row r="11" spans="1:18" ht="13.5" customHeight="1" thickBot="1">
      <c r="A11" s="129">
        <v>6</v>
      </c>
      <c r="B11" s="96" t="s">
        <v>198</v>
      </c>
      <c r="C11" s="96" t="s">
        <v>32</v>
      </c>
      <c r="D11" s="96" t="s">
        <v>199</v>
      </c>
      <c r="E11" s="96" t="s">
        <v>26</v>
      </c>
      <c r="F11" s="4" t="s">
        <v>224</v>
      </c>
      <c r="G11" s="4">
        <v>30</v>
      </c>
      <c r="H11" s="4">
        <v>30</v>
      </c>
      <c r="I11" s="4">
        <v>25</v>
      </c>
      <c r="J11" s="162" t="s">
        <v>224</v>
      </c>
      <c r="K11" s="4" t="s">
        <v>224</v>
      </c>
      <c r="L11" s="4" t="s">
        <v>224</v>
      </c>
      <c r="M11" s="4" t="s">
        <v>224</v>
      </c>
      <c r="N11" s="4"/>
      <c r="O11" s="130"/>
      <c r="P11" s="30">
        <f t="shared" si="0"/>
        <v>85</v>
      </c>
      <c r="Q11" s="379">
        <f t="shared" si="1"/>
        <v>3</v>
      </c>
      <c r="R11" s="380">
        <f t="shared" si="2"/>
        <v>85</v>
      </c>
    </row>
    <row r="12" spans="1:18" ht="13.5" customHeight="1" thickBot="1">
      <c r="A12" s="129">
        <v>7</v>
      </c>
      <c r="B12" s="96" t="s">
        <v>200</v>
      </c>
      <c r="C12" s="96" t="s">
        <v>144</v>
      </c>
      <c r="D12" s="96" t="s">
        <v>136</v>
      </c>
      <c r="E12" s="96" t="s">
        <v>29</v>
      </c>
      <c r="F12" s="4" t="s">
        <v>224</v>
      </c>
      <c r="G12" s="4">
        <v>25</v>
      </c>
      <c r="H12" s="4">
        <v>27</v>
      </c>
      <c r="I12" s="4">
        <v>27</v>
      </c>
      <c r="J12" s="162" t="s">
        <v>224</v>
      </c>
      <c r="K12" s="4" t="s">
        <v>224</v>
      </c>
      <c r="L12" s="4" t="s">
        <v>224</v>
      </c>
      <c r="M12" s="4" t="s">
        <v>224</v>
      </c>
      <c r="N12" s="4"/>
      <c r="O12" s="130"/>
      <c r="P12" s="30">
        <f t="shared" si="0"/>
        <v>79</v>
      </c>
      <c r="Q12" s="379">
        <f t="shared" si="1"/>
        <v>3</v>
      </c>
      <c r="R12" s="380">
        <f aca="true" t="shared" si="3" ref="R12:R42">P12</f>
        <v>79</v>
      </c>
    </row>
    <row r="13" spans="1:18" ht="13.5" customHeight="1" thickBot="1">
      <c r="A13" s="129">
        <v>8</v>
      </c>
      <c r="B13" s="96" t="s">
        <v>211</v>
      </c>
      <c r="C13" s="96" t="s">
        <v>212</v>
      </c>
      <c r="D13" s="96" t="s">
        <v>40</v>
      </c>
      <c r="E13" s="96" t="s">
        <v>41</v>
      </c>
      <c r="F13" s="5" t="s">
        <v>224</v>
      </c>
      <c r="G13" s="4">
        <v>17</v>
      </c>
      <c r="H13" s="5" t="s">
        <v>224</v>
      </c>
      <c r="I13" s="162" t="s">
        <v>224</v>
      </c>
      <c r="J13" s="4">
        <v>30</v>
      </c>
      <c r="K13" s="4">
        <v>30</v>
      </c>
      <c r="L13" s="4" t="s">
        <v>224</v>
      </c>
      <c r="M13" s="4" t="s">
        <v>224</v>
      </c>
      <c r="N13" s="4"/>
      <c r="O13" s="130"/>
      <c r="P13" s="30">
        <f t="shared" si="0"/>
        <v>77</v>
      </c>
      <c r="Q13" s="379">
        <f t="shared" si="1"/>
        <v>3</v>
      </c>
      <c r="R13" s="380">
        <f t="shared" si="3"/>
        <v>77</v>
      </c>
    </row>
    <row r="14" spans="1:18" ht="13.5" customHeight="1" thickBot="1">
      <c r="A14" s="129">
        <v>9</v>
      </c>
      <c r="B14" s="96" t="s">
        <v>204</v>
      </c>
      <c r="C14" s="96" t="s">
        <v>94</v>
      </c>
      <c r="D14" s="96" t="s">
        <v>205</v>
      </c>
      <c r="E14" s="96" t="s">
        <v>33</v>
      </c>
      <c r="F14" s="4" t="s">
        <v>224</v>
      </c>
      <c r="G14" s="4">
        <v>19</v>
      </c>
      <c r="H14" s="4">
        <v>19</v>
      </c>
      <c r="I14" s="4">
        <v>15</v>
      </c>
      <c r="J14" s="162" t="s">
        <v>224</v>
      </c>
      <c r="K14" s="4" t="s">
        <v>224</v>
      </c>
      <c r="L14" s="4" t="s">
        <v>224</v>
      </c>
      <c r="M14" s="4" t="s">
        <v>224</v>
      </c>
      <c r="N14" s="4"/>
      <c r="O14" s="130"/>
      <c r="P14" s="30">
        <f t="shared" si="0"/>
        <v>53</v>
      </c>
      <c r="Q14" s="379">
        <f t="shared" si="1"/>
        <v>3</v>
      </c>
      <c r="R14" s="380">
        <f t="shared" si="3"/>
        <v>53</v>
      </c>
    </row>
    <row r="15" spans="1:18" ht="13.5" customHeight="1" thickBot="1">
      <c r="A15" s="129">
        <v>10</v>
      </c>
      <c r="B15" s="96" t="s">
        <v>210</v>
      </c>
      <c r="C15" s="96" t="s">
        <v>35</v>
      </c>
      <c r="D15" s="96" t="s">
        <v>170</v>
      </c>
      <c r="E15" s="96" t="s">
        <v>171</v>
      </c>
      <c r="F15" s="4">
        <v>19</v>
      </c>
      <c r="G15" s="4" t="s">
        <v>224</v>
      </c>
      <c r="H15" s="4" t="s">
        <v>224</v>
      </c>
      <c r="I15" s="4">
        <v>11</v>
      </c>
      <c r="J15" s="162" t="s">
        <v>224</v>
      </c>
      <c r="K15" s="4" t="s">
        <v>224</v>
      </c>
      <c r="L15" s="4" t="s">
        <v>224</v>
      </c>
      <c r="M15" s="4">
        <v>23</v>
      </c>
      <c r="N15" s="4"/>
      <c r="O15" s="130"/>
      <c r="P15" s="30">
        <f t="shared" si="0"/>
        <v>53</v>
      </c>
      <c r="Q15" s="379">
        <f t="shared" si="1"/>
        <v>3</v>
      </c>
      <c r="R15" s="380">
        <f t="shared" si="3"/>
        <v>53</v>
      </c>
    </row>
    <row r="16" spans="1:18" ht="13.5" customHeight="1" thickBot="1">
      <c r="A16" s="129">
        <v>11</v>
      </c>
      <c r="B16" s="126" t="s">
        <v>287</v>
      </c>
      <c r="C16" s="126" t="s">
        <v>268</v>
      </c>
      <c r="D16" s="126" t="s">
        <v>355</v>
      </c>
      <c r="E16" s="126"/>
      <c r="F16" s="5" t="s">
        <v>224</v>
      </c>
      <c r="G16" s="5" t="s">
        <v>224</v>
      </c>
      <c r="H16" s="5" t="s">
        <v>224</v>
      </c>
      <c r="I16" s="4" t="s">
        <v>224</v>
      </c>
      <c r="J16" s="4" t="s">
        <v>224</v>
      </c>
      <c r="K16" s="4" t="s">
        <v>224</v>
      </c>
      <c r="L16" s="4">
        <v>23</v>
      </c>
      <c r="M16" s="4">
        <v>27</v>
      </c>
      <c r="N16" s="4"/>
      <c r="O16" s="130"/>
      <c r="P16" s="30">
        <f t="shared" si="0"/>
        <v>50</v>
      </c>
      <c r="Q16" s="379">
        <f t="shared" si="1"/>
        <v>2</v>
      </c>
      <c r="R16" s="380">
        <f t="shared" si="3"/>
        <v>50</v>
      </c>
    </row>
    <row r="17" spans="1:18" ht="13.5" customHeight="1" thickBot="1">
      <c r="A17" s="129">
        <v>12</v>
      </c>
      <c r="B17" s="20" t="s">
        <v>346</v>
      </c>
      <c r="C17" s="20" t="s">
        <v>281</v>
      </c>
      <c r="D17" s="20" t="s">
        <v>349</v>
      </c>
      <c r="E17" s="20" t="s">
        <v>350</v>
      </c>
      <c r="F17" s="5" t="s">
        <v>224</v>
      </c>
      <c r="G17" s="5" t="s">
        <v>224</v>
      </c>
      <c r="H17" s="5" t="s">
        <v>224</v>
      </c>
      <c r="I17" s="4" t="s">
        <v>224</v>
      </c>
      <c r="J17" s="4" t="s">
        <v>224</v>
      </c>
      <c r="K17" s="4">
        <v>27</v>
      </c>
      <c r="L17" s="4">
        <v>19</v>
      </c>
      <c r="M17" s="4" t="s">
        <v>224</v>
      </c>
      <c r="N17" s="4"/>
      <c r="O17" s="130"/>
      <c r="P17" s="30">
        <f t="shared" si="0"/>
        <v>46</v>
      </c>
      <c r="Q17" s="379">
        <f t="shared" si="1"/>
        <v>2</v>
      </c>
      <c r="R17" s="380">
        <f t="shared" si="3"/>
        <v>46</v>
      </c>
    </row>
    <row r="18" spans="1:18" ht="13.5" customHeight="1" thickBot="1">
      <c r="A18" s="129">
        <v>13</v>
      </c>
      <c r="B18" s="96" t="s">
        <v>27</v>
      </c>
      <c r="C18" s="96" t="s">
        <v>48</v>
      </c>
      <c r="D18" s="96" t="s">
        <v>199</v>
      </c>
      <c r="E18" s="96" t="s">
        <v>26</v>
      </c>
      <c r="F18" s="4">
        <v>21</v>
      </c>
      <c r="G18" s="4">
        <v>9</v>
      </c>
      <c r="H18" s="4">
        <v>13</v>
      </c>
      <c r="I18" s="5" t="s">
        <v>230</v>
      </c>
      <c r="J18" s="5" t="s">
        <v>224</v>
      </c>
      <c r="K18" s="5" t="s">
        <v>224</v>
      </c>
      <c r="L18" s="5" t="s">
        <v>224</v>
      </c>
      <c r="M18" s="5" t="s">
        <v>224</v>
      </c>
      <c r="N18" s="5"/>
      <c r="O18" s="131"/>
      <c r="P18" s="30">
        <f t="shared" si="0"/>
        <v>43</v>
      </c>
      <c r="Q18" s="379">
        <f t="shared" si="1"/>
        <v>3</v>
      </c>
      <c r="R18" s="380">
        <f t="shared" si="3"/>
        <v>43</v>
      </c>
    </row>
    <row r="19" spans="1:18" ht="13.5" customHeight="1" thickBot="1">
      <c r="A19" s="129">
        <v>14</v>
      </c>
      <c r="B19" s="163" t="s">
        <v>253</v>
      </c>
      <c r="C19" s="163" t="s">
        <v>254</v>
      </c>
      <c r="D19" s="163" t="s">
        <v>255</v>
      </c>
      <c r="E19" s="163" t="s">
        <v>256</v>
      </c>
      <c r="F19" s="162" t="s">
        <v>224</v>
      </c>
      <c r="G19" s="5" t="s">
        <v>224</v>
      </c>
      <c r="H19" s="5" t="s">
        <v>224</v>
      </c>
      <c r="I19" s="5">
        <v>17</v>
      </c>
      <c r="J19" s="5" t="s">
        <v>224</v>
      </c>
      <c r="K19" s="5">
        <v>23</v>
      </c>
      <c r="L19" s="5" t="s">
        <v>224</v>
      </c>
      <c r="M19" s="5" t="s">
        <v>224</v>
      </c>
      <c r="N19" s="5"/>
      <c r="O19" s="131"/>
      <c r="P19" s="30">
        <f t="shared" si="0"/>
        <v>40</v>
      </c>
      <c r="Q19" s="379">
        <f t="shared" si="1"/>
        <v>2</v>
      </c>
      <c r="R19" s="380">
        <f t="shared" si="3"/>
        <v>40</v>
      </c>
    </row>
    <row r="20" spans="1:18" ht="13.5" customHeight="1" thickBot="1">
      <c r="A20" s="129">
        <v>15</v>
      </c>
      <c r="B20" s="96" t="s">
        <v>214</v>
      </c>
      <c r="C20" s="96" t="s">
        <v>215</v>
      </c>
      <c r="D20" s="96" t="s">
        <v>199</v>
      </c>
      <c r="E20" s="96" t="s">
        <v>216</v>
      </c>
      <c r="F20" s="4" t="s">
        <v>224</v>
      </c>
      <c r="G20" s="5" t="s">
        <v>224</v>
      </c>
      <c r="H20" s="4">
        <v>15</v>
      </c>
      <c r="I20" s="162" t="s">
        <v>224</v>
      </c>
      <c r="J20" s="4">
        <v>23</v>
      </c>
      <c r="K20" s="4" t="s">
        <v>224</v>
      </c>
      <c r="L20" s="4" t="s">
        <v>224</v>
      </c>
      <c r="M20" s="4" t="s">
        <v>224</v>
      </c>
      <c r="N20" s="4"/>
      <c r="O20" s="130"/>
      <c r="P20" s="30">
        <f t="shared" si="0"/>
        <v>38</v>
      </c>
      <c r="Q20" s="379">
        <f t="shared" si="1"/>
        <v>2</v>
      </c>
      <c r="R20" s="380">
        <f t="shared" si="3"/>
        <v>38</v>
      </c>
    </row>
    <row r="21" spans="1:18" ht="13.5" customHeight="1" thickBot="1">
      <c r="A21" s="129">
        <v>16</v>
      </c>
      <c r="B21" s="163" t="s">
        <v>291</v>
      </c>
      <c r="C21" s="163" t="s">
        <v>292</v>
      </c>
      <c r="D21" s="163" t="s">
        <v>293</v>
      </c>
      <c r="E21" s="163" t="s">
        <v>270</v>
      </c>
      <c r="F21" s="162" t="s">
        <v>224</v>
      </c>
      <c r="G21" s="5" t="s">
        <v>224</v>
      </c>
      <c r="H21" s="5" t="s">
        <v>224</v>
      </c>
      <c r="I21" s="5" t="s">
        <v>224</v>
      </c>
      <c r="J21" s="5">
        <v>21</v>
      </c>
      <c r="K21" s="5" t="s">
        <v>224</v>
      </c>
      <c r="L21" s="5">
        <v>17</v>
      </c>
      <c r="M21" s="5" t="s">
        <v>224</v>
      </c>
      <c r="N21" s="5"/>
      <c r="O21" s="131"/>
      <c r="P21" s="30">
        <f t="shared" si="0"/>
        <v>38</v>
      </c>
      <c r="Q21" s="379">
        <f t="shared" si="1"/>
        <v>2</v>
      </c>
      <c r="R21" s="380">
        <f t="shared" si="3"/>
        <v>38</v>
      </c>
    </row>
    <row r="22" spans="1:18" ht="13.5" customHeight="1" thickBot="1">
      <c r="A22" s="129">
        <v>17</v>
      </c>
      <c r="B22" s="96" t="s">
        <v>206</v>
      </c>
      <c r="C22" s="96" t="s">
        <v>39</v>
      </c>
      <c r="D22" s="96" t="s">
        <v>81</v>
      </c>
      <c r="E22" s="96" t="s">
        <v>26</v>
      </c>
      <c r="F22" s="4">
        <v>30</v>
      </c>
      <c r="G22" s="4" t="s">
        <v>224</v>
      </c>
      <c r="H22" s="4" t="s">
        <v>224</v>
      </c>
      <c r="I22" s="162" t="s">
        <v>224</v>
      </c>
      <c r="J22" s="162" t="s">
        <v>224</v>
      </c>
      <c r="K22" s="4" t="s">
        <v>224</v>
      </c>
      <c r="L22" s="4" t="s">
        <v>224</v>
      </c>
      <c r="M22" s="4" t="s">
        <v>224</v>
      </c>
      <c r="N22" s="4"/>
      <c r="O22" s="130"/>
      <c r="P22" s="30">
        <f t="shared" si="0"/>
        <v>30</v>
      </c>
      <c r="Q22" s="379">
        <f t="shared" si="1"/>
        <v>1</v>
      </c>
      <c r="R22" s="380">
        <f t="shared" si="3"/>
        <v>30</v>
      </c>
    </row>
    <row r="23" spans="1:18" ht="13.5" customHeight="1" thickBot="1">
      <c r="A23" s="129">
        <v>18</v>
      </c>
      <c r="B23" s="96" t="s">
        <v>43</v>
      </c>
      <c r="C23" s="96" t="s">
        <v>63</v>
      </c>
      <c r="D23" s="96" t="s">
        <v>199</v>
      </c>
      <c r="E23" s="96" t="s">
        <v>26</v>
      </c>
      <c r="F23" s="5" t="s">
        <v>224</v>
      </c>
      <c r="G23" s="5">
        <v>13</v>
      </c>
      <c r="H23" s="4">
        <v>17</v>
      </c>
      <c r="I23" s="162" t="s">
        <v>224</v>
      </c>
      <c r="J23" s="162" t="s">
        <v>224</v>
      </c>
      <c r="K23" s="4" t="s">
        <v>224</v>
      </c>
      <c r="L23" s="4" t="s">
        <v>224</v>
      </c>
      <c r="M23" s="4" t="s">
        <v>224</v>
      </c>
      <c r="N23" s="4"/>
      <c r="O23" s="130"/>
      <c r="P23" s="30">
        <f t="shared" si="0"/>
        <v>30</v>
      </c>
      <c r="Q23" s="379">
        <f t="shared" si="1"/>
        <v>2</v>
      </c>
      <c r="R23" s="380">
        <f t="shared" si="3"/>
        <v>30</v>
      </c>
    </row>
    <row r="24" spans="1:18" ht="13.5" customHeight="1" thickBot="1">
      <c r="A24" s="129">
        <v>19</v>
      </c>
      <c r="B24" s="96" t="s">
        <v>207</v>
      </c>
      <c r="C24" s="96" t="s">
        <v>48</v>
      </c>
      <c r="D24" s="96" t="s">
        <v>170</v>
      </c>
      <c r="E24" s="96" t="s">
        <v>171</v>
      </c>
      <c r="F24" s="4">
        <v>27</v>
      </c>
      <c r="G24" s="5" t="s">
        <v>224</v>
      </c>
      <c r="H24" s="4" t="s">
        <v>224</v>
      </c>
      <c r="I24" s="162" t="s">
        <v>224</v>
      </c>
      <c r="J24" s="162" t="s">
        <v>224</v>
      </c>
      <c r="K24" s="4" t="s">
        <v>224</v>
      </c>
      <c r="L24" s="4" t="s">
        <v>224</v>
      </c>
      <c r="M24" s="4" t="s">
        <v>224</v>
      </c>
      <c r="N24" s="4"/>
      <c r="O24" s="130"/>
      <c r="P24" s="30">
        <f t="shared" si="0"/>
        <v>27</v>
      </c>
      <c r="Q24" s="379">
        <f t="shared" si="1"/>
        <v>1</v>
      </c>
      <c r="R24" s="380">
        <f t="shared" si="3"/>
        <v>27</v>
      </c>
    </row>
    <row r="25" spans="1:18" ht="13.5" customHeight="1" thickBot="1">
      <c r="A25" s="129">
        <v>20</v>
      </c>
      <c r="B25" s="20" t="s">
        <v>387</v>
      </c>
      <c r="C25" s="20" t="s">
        <v>258</v>
      </c>
      <c r="D25" s="20" t="s">
        <v>383</v>
      </c>
      <c r="E25" s="20" t="s">
        <v>384</v>
      </c>
      <c r="F25" s="4" t="s">
        <v>224</v>
      </c>
      <c r="G25" s="5" t="s">
        <v>224</v>
      </c>
      <c r="H25" s="5" t="s">
        <v>224</v>
      </c>
      <c r="I25" s="4" t="s">
        <v>224</v>
      </c>
      <c r="J25" s="4" t="s">
        <v>224</v>
      </c>
      <c r="K25" s="4" t="s">
        <v>224</v>
      </c>
      <c r="L25" s="4">
        <v>27</v>
      </c>
      <c r="M25" s="4" t="s">
        <v>224</v>
      </c>
      <c r="N25" s="4"/>
      <c r="O25" s="130"/>
      <c r="P25" s="30">
        <f t="shared" si="0"/>
        <v>27</v>
      </c>
      <c r="Q25" s="379">
        <f t="shared" si="1"/>
        <v>1</v>
      </c>
      <c r="R25" s="380">
        <f t="shared" si="3"/>
        <v>27</v>
      </c>
    </row>
    <row r="26" spans="1:18" ht="13.5" customHeight="1" thickBot="1">
      <c r="A26" s="129">
        <v>21</v>
      </c>
      <c r="B26" s="96" t="s">
        <v>208</v>
      </c>
      <c r="C26" s="96" t="s">
        <v>209</v>
      </c>
      <c r="D26" s="96" t="s">
        <v>77</v>
      </c>
      <c r="E26" s="96" t="s">
        <v>41</v>
      </c>
      <c r="F26" s="4" t="s">
        <v>224</v>
      </c>
      <c r="G26" s="4" t="s">
        <v>224</v>
      </c>
      <c r="H26" s="4">
        <v>25</v>
      </c>
      <c r="I26" s="162" t="s">
        <v>224</v>
      </c>
      <c r="J26" s="162" t="s">
        <v>224</v>
      </c>
      <c r="K26" s="4" t="s">
        <v>224</v>
      </c>
      <c r="L26" s="4" t="s">
        <v>224</v>
      </c>
      <c r="M26" s="4" t="s">
        <v>224</v>
      </c>
      <c r="N26" s="4"/>
      <c r="O26" s="130"/>
      <c r="P26" s="30">
        <f t="shared" si="0"/>
        <v>25</v>
      </c>
      <c r="Q26" s="379">
        <f t="shared" si="1"/>
        <v>1</v>
      </c>
      <c r="R26" s="380">
        <f t="shared" si="3"/>
        <v>25</v>
      </c>
    </row>
    <row r="27" spans="1:18" ht="13.5" customHeight="1" thickBot="1">
      <c r="A27" s="129">
        <v>22</v>
      </c>
      <c r="B27" s="163" t="s">
        <v>287</v>
      </c>
      <c r="C27" s="163" t="s">
        <v>288</v>
      </c>
      <c r="D27" s="163" t="s">
        <v>289</v>
      </c>
      <c r="E27" s="163" t="s">
        <v>290</v>
      </c>
      <c r="F27" s="162" t="s">
        <v>224</v>
      </c>
      <c r="G27" s="5" t="s">
        <v>224</v>
      </c>
      <c r="H27" s="5" t="s">
        <v>224</v>
      </c>
      <c r="I27" s="5" t="s">
        <v>224</v>
      </c>
      <c r="J27" s="5">
        <v>25</v>
      </c>
      <c r="K27" s="5" t="s">
        <v>224</v>
      </c>
      <c r="L27" s="5" t="s">
        <v>224</v>
      </c>
      <c r="M27" s="5" t="s">
        <v>224</v>
      </c>
      <c r="N27" s="5"/>
      <c r="O27" s="131"/>
      <c r="P27" s="30">
        <f t="shared" si="0"/>
        <v>25</v>
      </c>
      <c r="Q27" s="379">
        <f t="shared" si="1"/>
        <v>1</v>
      </c>
      <c r="R27" s="380">
        <f t="shared" si="3"/>
        <v>25</v>
      </c>
    </row>
    <row r="28" spans="1:18" ht="13.5" customHeight="1" thickBot="1">
      <c r="A28" s="129">
        <v>23</v>
      </c>
      <c r="B28" s="20" t="s">
        <v>388</v>
      </c>
      <c r="C28" s="20" t="s">
        <v>389</v>
      </c>
      <c r="D28" s="20" t="s">
        <v>383</v>
      </c>
      <c r="E28" s="20" t="s">
        <v>384</v>
      </c>
      <c r="F28" s="5" t="s">
        <v>224</v>
      </c>
      <c r="G28" s="4" t="s">
        <v>224</v>
      </c>
      <c r="H28" s="5" t="s">
        <v>224</v>
      </c>
      <c r="I28" s="5" t="s">
        <v>224</v>
      </c>
      <c r="J28" s="5" t="s">
        <v>224</v>
      </c>
      <c r="K28" s="5" t="s">
        <v>224</v>
      </c>
      <c r="L28" s="5">
        <v>25</v>
      </c>
      <c r="M28" s="5" t="s">
        <v>224</v>
      </c>
      <c r="N28" s="5"/>
      <c r="O28" s="131"/>
      <c r="P28" s="30">
        <f t="shared" si="0"/>
        <v>25</v>
      </c>
      <c r="Q28" s="379">
        <f t="shared" si="1"/>
        <v>1</v>
      </c>
      <c r="R28" s="380">
        <f t="shared" si="3"/>
        <v>25</v>
      </c>
    </row>
    <row r="29" spans="1:18" ht="13.5" customHeight="1" thickBot="1">
      <c r="A29" s="129">
        <v>24</v>
      </c>
      <c r="B29" s="96" t="s">
        <v>61</v>
      </c>
      <c r="C29" s="96" t="s">
        <v>144</v>
      </c>
      <c r="D29" s="96" t="s">
        <v>199</v>
      </c>
      <c r="E29" s="96" t="s">
        <v>23</v>
      </c>
      <c r="F29" s="4">
        <v>23</v>
      </c>
      <c r="G29" s="5" t="s">
        <v>224</v>
      </c>
      <c r="H29" s="4" t="s">
        <v>224</v>
      </c>
      <c r="I29" s="162" t="s">
        <v>224</v>
      </c>
      <c r="J29" s="162" t="s">
        <v>224</v>
      </c>
      <c r="K29" s="4" t="s">
        <v>224</v>
      </c>
      <c r="L29" s="4" t="s">
        <v>224</v>
      </c>
      <c r="M29" s="4" t="s">
        <v>224</v>
      </c>
      <c r="N29" s="4"/>
      <c r="O29" s="130"/>
      <c r="P29" s="30">
        <f t="shared" si="0"/>
        <v>23</v>
      </c>
      <c r="Q29" s="379">
        <f t="shared" si="1"/>
        <v>1</v>
      </c>
      <c r="R29" s="380">
        <f t="shared" si="3"/>
        <v>23</v>
      </c>
    </row>
    <row r="30" spans="1:18" ht="13.5" customHeight="1" thickBot="1">
      <c r="A30" s="129">
        <v>25</v>
      </c>
      <c r="B30" s="163" t="s">
        <v>248</v>
      </c>
      <c r="C30" s="163" t="s">
        <v>249</v>
      </c>
      <c r="D30" s="163" t="s">
        <v>250</v>
      </c>
      <c r="E30" s="163" t="s">
        <v>233</v>
      </c>
      <c r="F30" s="5" t="s">
        <v>224</v>
      </c>
      <c r="G30" s="162" t="s">
        <v>224</v>
      </c>
      <c r="H30" s="5" t="s">
        <v>224</v>
      </c>
      <c r="I30" s="5">
        <v>23</v>
      </c>
      <c r="J30" s="5" t="s">
        <v>224</v>
      </c>
      <c r="K30" s="5" t="s">
        <v>224</v>
      </c>
      <c r="L30" s="5" t="s">
        <v>224</v>
      </c>
      <c r="M30" s="5" t="s">
        <v>224</v>
      </c>
      <c r="N30" s="5"/>
      <c r="O30" s="131"/>
      <c r="P30" s="30">
        <f t="shared" si="0"/>
        <v>23</v>
      </c>
      <c r="Q30" s="379">
        <f t="shared" si="1"/>
        <v>1</v>
      </c>
      <c r="R30" s="380">
        <f t="shared" si="3"/>
        <v>23</v>
      </c>
    </row>
    <row r="31" spans="1:18" ht="13.5" customHeight="1" thickBot="1">
      <c r="A31" s="129">
        <v>26</v>
      </c>
      <c r="B31" s="163" t="s">
        <v>251</v>
      </c>
      <c r="C31" s="163" t="s">
        <v>252</v>
      </c>
      <c r="D31" s="163" t="s">
        <v>250</v>
      </c>
      <c r="E31" s="163" t="s">
        <v>233</v>
      </c>
      <c r="F31" s="5" t="s">
        <v>224</v>
      </c>
      <c r="G31" s="162" t="s">
        <v>224</v>
      </c>
      <c r="H31" s="162" t="s">
        <v>224</v>
      </c>
      <c r="I31" s="5">
        <v>19</v>
      </c>
      <c r="J31" s="5" t="s">
        <v>224</v>
      </c>
      <c r="K31" s="5" t="s">
        <v>224</v>
      </c>
      <c r="L31" s="5" t="s">
        <v>224</v>
      </c>
      <c r="M31" s="5" t="s">
        <v>224</v>
      </c>
      <c r="N31" s="5"/>
      <c r="O31" s="131"/>
      <c r="P31" s="30">
        <f t="shared" si="0"/>
        <v>19</v>
      </c>
      <c r="Q31" s="379">
        <f t="shared" si="1"/>
        <v>1</v>
      </c>
      <c r="R31" s="380">
        <f t="shared" si="3"/>
        <v>19</v>
      </c>
    </row>
    <row r="32" spans="1:18" ht="13.5" customHeight="1" thickBot="1">
      <c r="A32" s="129">
        <v>27</v>
      </c>
      <c r="B32" s="96" t="s">
        <v>213</v>
      </c>
      <c r="C32" s="96" t="s">
        <v>76</v>
      </c>
      <c r="D32" s="96" t="s">
        <v>77</v>
      </c>
      <c r="E32" s="96" t="s">
        <v>41</v>
      </c>
      <c r="F32" s="5">
        <v>17</v>
      </c>
      <c r="G32" s="4" t="s">
        <v>224</v>
      </c>
      <c r="H32" s="5" t="s">
        <v>224</v>
      </c>
      <c r="I32" s="5" t="s">
        <v>224</v>
      </c>
      <c r="J32" s="5" t="s">
        <v>224</v>
      </c>
      <c r="K32" s="5" t="s">
        <v>224</v>
      </c>
      <c r="L32" s="5" t="s">
        <v>224</v>
      </c>
      <c r="M32" s="5" t="s">
        <v>224</v>
      </c>
      <c r="N32" s="5"/>
      <c r="O32" s="131"/>
      <c r="P32" s="30">
        <f t="shared" si="0"/>
        <v>17</v>
      </c>
      <c r="Q32" s="379">
        <f t="shared" si="1"/>
        <v>1</v>
      </c>
      <c r="R32" s="380">
        <f t="shared" si="3"/>
        <v>17</v>
      </c>
    </row>
    <row r="33" spans="1:18" ht="13.5" customHeight="1" thickBot="1">
      <c r="A33" s="129">
        <v>28</v>
      </c>
      <c r="B33" s="96" t="s">
        <v>99</v>
      </c>
      <c r="C33" s="96" t="s">
        <v>35</v>
      </c>
      <c r="D33" s="96" t="s">
        <v>164</v>
      </c>
      <c r="E33" s="96" t="s">
        <v>26</v>
      </c>
      <c r="F33" s="4" t="s">
        <v>224</v>
      </c>
      <c r="G33" s="4">
        <v>15</v>
      </c>
      <c r="H33" s="5" t="s">
        <v>224</v>
      </c>
      <c r="I33" s="162" t="s">
        <v>224</v>
      </c>
      <c r="J33" s="162" t="s">
        <v>224</v>
      </c>
      <c r="K33" s="4" t="s">
        <v>224</v>
      </c>
      <c r="L33" s="4" t="s">
        <v>224</v>
      </c>
      <c r="M33" s="4" t="s">
        <v>224</v>
      </c>
      <c r="N33" s="4"/>
      <c r="O33" s="130"/>
      <c r="P33" s="30">
        <f t="shared" si="0"/>
        <v>15</v>
      </c>
      <c r="Q33" s="379">
        <f t="shared" si="1"/>
        <v>1</v>
      </c>
      <c r="R33" s="380">
        <f t="shared" si="3"/>
        <v>15</v>
      </c>
    </row>
    <row r="34" spans="1:18" ht="13.5" customHeight="1" thickBot="1">
      <c r="A34" s="129">
        <v>29</v>
      </c>
      <c r="B34" s="126" t="s">
        <v>390</v>
      </c>
      <c r="C34" s="126" t="s">
        <v>380</v>
      </c>
      <c r="D34" s="126" t="s">
        <v>349</v>
      </c>
      <c r="E34" s="126" t="s">
        <v>350</v>
      </c>
      <c r="F34" s="4" t="s">
        <v>224</v>
      </c>
      <c r="G34" s="5" t="s">
        <v>224</v>
      </c>
      <c r="H34" s="5" t="s">
        <v>224</v>
      </c>
      <c r="I34" s="5" t="s">
        <v>224</v>
      </c>
      <c r="J34" s="5" t="s">
        <v>224</v>
      </c>
      <c r="K34" s="5" t="s">
        <v>224</v>
      </c>
      <c r="L34" s="5">
        <v>15</v>
      </c>
      <c r="M34" s="5" t="s">
        <v>224</v>
      </c>
      <c r="N34" s="5"/>
      <c r="O34" s="131"/>
      <c r="P34" s="30">
        <f t="shared" si="0"/>
        <v>15</v>
      </c>
      <c r="Q34" s="379">
        <f t="shared" si="1"/>
        <v>1</v>
      </c>
      <c r="R34" s="380">
        <f t="shared" si="3"/>
        <v>15</v>
      </c>
    </row>
    <row r="35" spans="1:18" ht="13.5" customHeight="1" thickBot="1">
      <c r="A35" s="129">
        <v>30</v>
      </c>
      <c r="B35" s="96" t="s">
        <v>217</v>
      </c>
      <c r="C35" s="96" t="s">
        <v>161</v>
      </c>
      <c r="D35" s="96" t="s">
        <v>199</v>
      </c>
      <c r="E35" s="96" t="s">
        <v>26</v>
      </c>
      <c r="F35" s="5" t="s">
        <v>224</v>
      </c>
      <c r="G35" s="5" t="s">
        <v>224</v>
      </c>
      <c r="H35" s="5">
        <v>11</v>
      </c>
      <c r="I35" s="162" t="s">
        <v>224</v>
      </c>
      <c r="J35" s="162" t="s">
        <v>224</v>
      </c>
      <c r="K35" s="4" t="s">
        <v>224</v>
      </c>
      <c r="L35" s="4" t="s">
        <v>224</v>
      </c>
      <c r="M35" s="4" t="s">
        <v>224</v>
      </c>
      <c r="N35" s="4"/>
      <c r="O35" s="130"/>
      <c r="P35" s="30">
        <f t="shared" si="0"/>
        <v>11</v>
      </c>
      <c r="Q35" s="379">
        <f t="shared" si="1"/>
        <v>1</v>
      </c>
      <c r="R35" s="380">
        <f t="shared" si="3"/>
        <v>11</v>
      </c>
    </row>
    <row r="36" spans="1:18" ht="13.5" customHeight="1" thickBot="1">
      <c r="A36" s="129">
        <v>31</v>
      </c>
      <c r="B36" s="96" t="s">
        <v>43</v>
      </c>
      <c r="C36" s="96" t="s">
        <v>63</v>
      </c>
      <c r="D36" s="96" t="s">
        <v>199</v>
      </c>
      <c r="E36" s="96" t="s">
        <v>218</v>
      </c>
      <c r="F36" s="5" t="s">
        <v>224</v>
      </c>
      <c r="G36" s="4">
        <v>11</v>
      </c>
      <c r="H36" s="4" t="s">
        <v>224</v>
      </c>
      <c r="I36" s="5" t="s">
        <v>224</v>
      </c>
      <c r="J36" s="5" t="s">
        <v>224</v>
      </c>
      <c r="K36" s="5" t="s">
        <v>224</v>
      </c>
      <c r="L36" s="5" t="s">
        <v>224</v>
      </c>
      <c r="M36" s="5" t="s">
        <v>224</v>
      </c>
      <c r="N36" s="5"/>
      <c r="O36" s="131"/>
      <c r="P36" s="30">
        <f t="shared" si="0"/>
        <v>11</v>
      </c>
      <c r="Q36" s="379">
        <f t="shared" si="1"/>
        <v>1</v>
      </c>
      <c r="R36" s="380">
        <f t="shared" si="3"/>
        <v>11</v>
      </c>
    </row>
    <row r="37" spans="1:18" ht="13.5" customHeight="1" thickBot="1">
      <c r="A37" s="129">
        <v>32</v>
      </c>
      <c r="B37" s="163" t="s">
        <v>257</v>
      </c>
      <c r="C37" s="163" t="s">
        <v>258</v>
      </c>
      <c r="D37" s="163" t="s">
        <v>259</v>
      </c>
      <c r="E37" s="163" t="s">
        <v>260</v>
      </c>
      <c r="F37" s="5" t="s">
        <v>224</v>
      </c>
      <c r="G37" s="162" t="s">
        <v>224</v>
      </c>
      <c r="H37" s="5" t="s">
        <v>224</v>
      </c>
      <c r="I37" s="4">
        <v>9</v>
      </c>
      <c r="J37" s="162" t="s">
        <v>224</v>
      </c>
      <c r="K37" s="4" t="s">
        <v>224</v>
      </c>
      <c r="L37" s="4" t="s">
        <v>224</v>
      </c>
      <c r="M37" s="4" t="s">
        <v>224</v>
      </c>
      <c r="N37" s="4"/>
      <c r="O37" s="130"/>
      <c r="P37" s="30">
        <f t="shared" si="0"/>
        <v>9</v>
      </c>
      <c r="Q37" s="379">
        <f t="shared" si="1"/>
        <v>1</v>
      </c>
      <c r="R37" s="380">
        <f t="shared" si="3"/>
        <v>9</v>
      </c>
    </row>
    <row r="38" spans="1:18" ht="13.5" customHeight="1" thickBot="1">
      <c r="A38" s="129">
        <v>33</v>
      </c>
      <c r="B38" s="163" t="s">
        <v>261</v>
      </c>
      <c r="C38" s="163" t="s">
        <v>262</v>
      </c>
      <c r="D38" s="163" t="s">
        <v>263</v>
      </c>
      <c r="E38" s="163" t="s">
        <v>264</v>
      </c>
      <c r="F38" s="162" t="s">
        <v>224</v>
      </c>
      <c r="G38" s="162" t="s">
        <v>224</v>
      </c>
      <c r="H38" s="162" t="s">
        <v>224</v>
      </c>
      <c r="I38" s="5" t="s">
        <v>230</v>
      </c>
      <c r="J38" s="5" t="s">
        <v>224</v>
      </c>
      <c r="K38" s="5" t="s">
        <v>224</v>
      </c>
      <c r="L38" s="5" t="s">
        <v>224</v>
      </c>
      <c r="M38" s="5" t="s">
        <v>224</v>
      </c>
      <c r="N38" s="5"/>
      <c r="O38" s="131"/>
      <c r="P38" s="30">
        <f t="shared" si="0"/>
        <v>0</v>
      </c>
      <c r="Q38" s="379">
        <f t="shared" si="1"/>
        <v>0</v>
      </c>
      <c r="R38" s="380">
        <f t="shared" si="3"/>
        <v>0</v>
      </c>
    </row>
    <row r="39" spans="1:18" ht="13.5" customHeight="1" thickBot="1">
      <c r="A39" s="129"/>
      <c r="B39" s="126"/>
      <c r="C39" s="126"/>
      <c r="D39" s="126"/>
      <c r="E39" s="126"/>
      <c r="F39" s="5"/>
      <c r="G39" s="4"/>
      <c r="H39" s="5"/>
      <c r="I39" s="5"/>
      <c r="J39" s="5"/>
      <c r="K39" s="5"/>
      <c r="L39" s="5"/>
      <c r="M39" s="5"/>
      <c r="N39" s="5"/>
      <c r="O39" s="131"/>
      <c r="P39" s="30">
        <f t="shared" si="0"/>
        <v>0</v>
      </c>
      <c r="Q39" s="379">
        <f t="shared" si="1"/>
        <v>0</v>
      </c>
      <c r="R39" s="380">
        <f t="shared" si="3"/>
        <v>0</v>
      </c>
    </row>
    <row r="40" spans="1:18" ht="13.5" customHeight="1" thickBot="1">
      <c r="A40" s="129"/>
      <c r="B40" s="126"/>
      <c r="C40" s="126"/>
      <c r="D40" s="126"/>
      <c r="E40" s="126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0"/>
        <v>0</v>
      </c>
      <c r="Q40" s="379">
        <f t="shared" si="1"/>
        <v>0</v>
      </c>
      <c r="R40" s="380">
        <f t="shared" si="3"/>
        <v>0</v>
      </c>
    </row>
    <row r="41" spans="1:18" ht="13.5" customHeight="1" thickBot="1">
      <c r="A41" s="129"/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0"/>
        <v>0</v>
      </c>
      <c r="Q41" s="379">
        <f t="shared" si="1"/>
        <v>0</v>
      </c>
      <c r="R41" s="380">
        <f t="shared" si="3"/>
        <v>0</v>
      </c>
    </row>
    <row r="42" spans="1:18" ht="13.5" customHeight="1" thickBot="1">
      <c r="A42" s="93"/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0"/>
        <v>0</v>
      </c>
      <c r="Q42" s="381">
        <f t="shared" si="1"/>
        <v>0</v>
      </c>
      <c r="R42" s="382">
        <f t="shared" si="3"/>
        <v>0</v>
      </c>
    </row>
    <row r="43" spans="6:17" ht="13.5" customHeight="1" thickBot="1">
      <c r="F43" s="139">
        <f aca="true" t="shared" si="4" ref="F43:P43">SUM(F6:F42)</f>
        <v>197</v>
      </c>
      <c r="G43" s="89">
        <f t="shared" si="4"/>
        <v>245</v>
      </c>
      <c r="H43" s="89">
        <f t="shared" si="4"/>
        <v>236</v>
      </c>
      <c r="I43" s="89">
        <f t="shared" si="4"/>
        <v>245</v>
      </c>
      <c r="J43" s="89">
        <f t="shared" si="4"/>
        <v>161</v>
      </c>
      <c r="K43" s="89">
        <f t="shared" si="4"/>
        <v>140</v>
      </c>
      <c r="L43" s="89">
        <f t="shared" si="4"/>
        <v>212</v>
      </c>
      <c r="M43" s="89">
        <f t="shared" si="4"/>
        <v>140</v>
      </c>
      <c r="N43" s="89">
        <f t="shared" si="4"/>
        <v>0</v>
      </c>
      <c r="O43" s="89">
        <f t="shared" si="4"/>
        <v>0</v>
      </c>
      <c r="P43" s="31">
        <f t="shared" si="4"/>
        <v>1576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8</v>
      </c>
      <c r="G44" s="16">
        <f aca="true" t="shared" si="5" ref="G44:O44">COUNTIF(G6:G42,"&gt;0")</f>
        <v>12</v>
      </c>
      <c r="H44" s="16">
        <f t="shared" si="5"/>
        <v>11</v>
      </c>
      <c r="I44" s="16">
        <f t="shared" si="5"/>
        <v>12</v>
      </c>
      <c r="J44" s="16">
        <f t="shared" si="5"/>
        <v>6</v>
      </c>
      <c r="K44" s="16">
        <f t="shared" si="5"/>
        <v>5</v>
      </c>
      <c r="L44" s="16">
        <f t="shared" si="5"/>
        <v>9</v>
      </c>
      <c r="M44" s="16">
        <f t="shared" si="5"/>
        <v>5</v>
      </c>
      <c r="N44" s="16">
        <f t="shared" si="5"/>
        <v>0</v>
      </c>
      <c r="O44" s="16">
        <f t="shared" si="5"/>
        <v>0</v>
      </c>
      <c r="P44" s="179">
        <f>SUM(F44:O44)</f>
        <v>68</v>
      </c>
      <c r="Q44" s="187">
        <f>SUM(Q6:Q43)</f>
        <v>68</v>
      </c>
    </row>
    <row r="47" spans="3:16" ht="14.25" customHeight="1">
      <c r="C47" s="405" t="s">
        <v>228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158" t="s">
        <v>229</v>
      </c>
      <c r="J49" s="50" t="s">
        <v>267</v>
      </c>
      <c r="K49" s="307" t="s">
        <v>358</v>
      </c>
      <c r="L49" s="307" t="s">
        <v>400</v>
      </c>
      <c r="M49" s="55"/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10"/>
      <c r="D50" s="111"/>
      <c r="E50" s="112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34"/>
      <c r="Q50" s="391"/>
      <c r="R50" s="376"/>
    </row>
    <row r="51" spans="1:18" ht="13.5" customHeight="1">
      <c r="A51" s="68"/>
      <c r="B51" s="69"/>
      <c r="C51" s="42">
        <v>1</v>
      </c>
      <c r="D51" s="118" t="s">
        <v>49</v>
      </c>
      <c r="E51" s="118" t="s">
        <v>50</v>
      </c>
      <c r="F51" s="97" t="s">
        <v>224</v>
      </c>
      <c r="G51" s="97">
        <v>10</v>
      </c>
      <c r="H51" s="11">
        <v>10</v>
      </c>
      <c r="I51" s="166">
        <v>5</v>
      </c>
      <c r="J51" s="11" t="s">
        <v>224</v>
      </c>
      <c r="K51" s="309" t="s">
        <v>224</v>
      </c>
      <c r="L51" s="71">
        <v>10</v>
      </c>
      <c r="M51" s="71"/>
      <c r="N51" s="71"/>
      <c r="O51" s="91"/>
      <c r="P51" s="151">
        <f aca="true" t="shared" si="6" ref="P51:P59">SUM(F51:O51)</f>
        <v>35</v>
      </c>
      <c r="Q51" s="385">
        <f aca="true" t="shared" si="7" ref="Q51:Q59">COUNTIF(F51:O51,"&gt;0")</f>
        <v>4</v>
      </c>
      <c r="R51" s="109">
        <f aca="true" t="shared" si="8" ref="R51:R59">SUM(F51:O51)</f>
        <v>35</v>
      </c>
    </row>
    <row r="52" spans="3:18" ht="13.5" customHeight="1">
      <c r="C52" s="43">
        <v>2</v>
      </c>
      <c r="D52" s="96" t="s">
        <v>170</v>
      </c>
      <c r="E52" s="96" t="s">
        <v>171</v>
      </c>
      <c r="F52" s="100">
        <v>10</v>
      </c>
      <c r="G52" s="100" t="s">
        <v>224</v>
      </c>
      <c r="H52" s="4" t="s">
        <v>224</v>
      </c>
      <c r="I52" s="162">
        <v>4</v>
      </c>
      <c r="J52" s="4" t="s">
        <v>224</v>
      </c>
      <c r="K52" s="311" t="s">
        <v>224</v>
      </c>
      <c r="L52" s="72">
        <v>7</v>
      </c>
      <c r="M52" s="72"/>
      <c r="N52" s="72"/>
      <c r="O52" s="92"/>
      <c r="P52" s="79">
        <f t="shared" si="6"/>
        <v>21</v>
      </c>
      <c r="Q52" s="385">
        <f t="shared" si="7"/>
        <v>3</v>
      </c>
      <c r="R52" s="109">
        <f t="shared" si="8"/>
        <v>21</v>
      </c>
    </row>
    <row r="53" spans="3:18" ht="13.5" customHeight="1">
      <c r="C53" s="43">
        <v>3</v>
      </c>
      <c r="D53" s="164" t="s">
        <v>265</v>
      </c>
      <c r="E53" s="164" t="s">
        <v>256</v>
      </c>
      <c r="F53" s="165" t="s">
        <v>224</v>
      </c>
      <c r="G53" s="165" t="s">
        <v>224</v>
      </c>
      <c r="H53" s="162" t="s">
        <v>224</v>
      </c>
      <c r="I53" s="4">
        <v>10</v>
      </c>
      <c r="J53" s="4" t="s">
        <v>224</v>
      </c>
      <c r="K53" s="311" t="s">
        <v>224</v>
      </c>
      <c r="L53" s="311" t="s">
        <v>224</v>
      </c>
      <c r="M53" s="72"/>
      <c r="N53" s="72"/>
      <c r="O53" s="92"/>
      <c r="P53" s="79">
        <f t="shared" si="6"/>
        <v>10</v>
      </c>
      <c r="Q53" s="385">
        <f t="shared" si="7"/>
        <v>1</v>
      </c>
      <c r="R53" s="109">
        <f t="shared" si="8"/>
        <v>10</v>
      </c>
    </row>
    <row r="54" spans="3:18" ht="13.5" customHeight="1">
      <c r="C54" s="43">
        <v>4</v>
      </c>
      <c r="D54" s="308" t="s">
        <v>391</v>
      </c>
      <c r="E54" s="308" t="s">
        <v>384</v>
      </c>
      <c r="F54" s="140" t="s">
        <v>224</v>
      </c>
      <c r="G54" s="140" t="s">
        <v>224</v>
      </c>
      <c r="H54" s="5" t="s">
        <v>224</v>
      </c>
      <c r="I54" s="5" t="s">
        <v>224</v>
      </c>
      <c r="J54" s="4" t="s">
        <v>224</v>
      </c>
      <c r="K54" s="72">
        <v>10</v>
      </c>
      <c r="L54" s="311" t="s">
        <v>224</v>
      </c>
      <c r="M54" s="72"/>
      <c r="N54" s="72"/>
      <c r="O54" s="92"/>
      <c r="P54" s="79">
        <f t="shared" si="6"/>
        <v>10</v>
      </c>
      <c r="Q54" s="385">
        <f t="shared" si="7"/>
        <v>1</v>
      </c>
      <c r="R54" s="109">
        <f t="shared" si="8"/>
        <v>10</v>
      </c>
    </row>
    <row r="55" spans="3:18" ht="13.5" customHeight="1">
      <c r="C55" s="43">
        <v>5</v>
      </c>
      <c r="D55" s="153" t="s">
        <v>266</v>
      </c>
      <c r="E55" s="153" t="s">
        <v>233</v>
      </c>
      <c r="F55" s="167" t="s">
        <v>224</v>
      </c>
      <c r="G55" s="168" t="s">
        <v>224</v>
      </c>
      <c r="H55" s="162" t="s">
        <v>224</v>
      </c>
      <c r="I55" s="4">
        <v>7</v>
      </c>
      <c r="J55" s="4" t="s">
        <v>224</v>
      </c>
      <c r="K55" s="311" t="s">
        <v>224</v>
      </c>
      <c r="L55" s="311" t="s">
        <v>224</v>
      </c>
      <c r="M55" s="72"/>
      <c r="N55" s="72"/>
      <c r="O55" s="92"/>
      <c r="P55" s="79">
        <f t="shared" si="6"/>
        <v>7</v>
      </c>
      <c r="Q55" s="385">
        <f t="shared" si="7"/>
        <v>1</v>
      </c>
      <c r="R55" s="109">
        <f t="shared" si="8"/>
        <v>7</v>
      </c>
    </row>
    <row r="56" spans="3:18" ht="13.5" customHeight="1">
      <c r="C56" s="43">
        <v>6</v>
      </c>
      <c r="D56" s="308" t="s">
        <v>349</v>
      </c>
      <c r="E56" s="308" t="s">
        <v>350</v>
      </c>
      <c r="F56" s="140" t="s">
        <v>224</v>
      </c>
      <c r="G56" s="140" t="s">
        <v>224</v>
      </c>
      <c r="H56" s="4" t="s">
        <v>224</v>
      </c>
      <c r="I56" s="5" t="s">
        <v>224</v>
      </c>
      <c r="J56" s="4" t="s">
        <v>224</v>
      </c>
      <c r="K56" s="72">
        <v>7</v>
      </c>
      <c r="L56" s="311" t="s">
        <v>224</v>
      </c>
      <c r="M56" s="72"/>
      <c r="N56" s="72"/>
      <c r="O56" s="92"/>
      <c r="P56" s="79">
        <f t="shared" si="6"/>
        <v>7</v>
      </c>
      <c r="Q56" s="385">
        <f t="shared" si="7"/>
        <v>1</v>
      </c>
      <c r="R56" s="109">
        <f t="shared" si="8"/>
        <v>7</v>
      </c>
    </row>
    <row r="57" spans="3:18" ht="13.5" customHeight="1">
      <c r="C57" s="43">
        <v>7</v>
      </c>
      <c r="D57" s="96"/>
      <c r="E57" s="96"/>
      <c r="F57" s="100"/>
      <c r="G57" s="100"/>
      <c r="H57" s="5"/>
      <c r="I57" s="4"/>
      <c r="J57" s="4"/>
      <c r="K57" s="72"/>
      <c r="L57" s="72"/>
      <c r="M57" s="72"/>
      <c r="N57" s="72"/>
      <c r="O57" s="92"/>
      <c r="P57" s="79">
        <f t="shared" si="6"/>
        <v>0</v>
      </c>
      <c r="Q57" s="385">
        <f t="shared" si="7"/>
        <v>0</v>
      </c>
      <c r="R57" s="109">
        <f t="shared" si="8"/>
        <v>0</v>
      </c>
    </row>
    <row r="58" spans="3:18" ht="13.5" customHeight="1">
      <c r="C58" s="43">
        <v>8</v>
      </c>
      <c r="D58" s="20"/>
      <c r="E58" s="20"/>
      <c r="F58" s="4"/>
      <c r="G58" s="5"/>
      <c r="H58" s="5"/>
      <c r="I58" s="5"/>
      <c r="J58" s="4"/>
      <c r="K58" s="72"/>
      <c r="L58" s="72"/>
      <c r="M58" s="72"/>
      <c r="N58" s="72"/>
      <c r="O58" s="92"/>
      <c r="P58" s="79">
        <f t="shared" si="6"/>
        <v>0</v>
      </c>
      <c r="Q58" s="385">
        <f t="shared" si="7"/>
        <v>0</v>
      </c>
      <c r="R58" s="109">
        <f t="shared" si="8"/>
        <v>0</v>
      </c>
    </row>
    <row r="59" spans="3:18" ht="13.5" customHeight="1" thickBot="1">
      <c r="C59" s="44">
        <v>9</v>
      </c>
      <c r="D59" s="22"/>
      <c r="E59" s="22"/>
      <c r="F59" s="40"/>
      <c r="G59" s="39"/>
      <c r="H59" s="39"/>
      <c r="I59" s="39"/>
      <c r="J59" s="40"/>
      <c r="K59" s="74"/>
      <c r="L59" s="74"/>
      <c r="M59" s="74"/>
      <c r="N59" s="74"/>
      <c r="O59" s="94"/>
      <c r="P59" s="80">
        <f t="shared" si="6"/>
        <v>0</v>
      </c>
      <c r="Q59" s="386">
        <f t="shared" si="7"/>
        <v>0</v>
      </c>
      <c r="R59" s="117">
        <f t="shared" si="8"/>
        <v>0</v>
      </c>
    </row>
    <row r="60" spans="3:16" ht="13.5" customHeight="1" thickBot="1">
      <c r="C60" s="114"/>
      <c r="D60" s="102"/>
      <c r="E60" s="103"/>
      <c r="F60" s="86"/>
      <c r="G60" s="87"/>
      <c r="H60" s="87"/>
      <c r="I60" s="87"/>
      <c r="J60" s="88"/>
      <c r="K60" s="89"/>
      <c r="L60" s="89"/>
      <c r="M60" s="89"/>
      <c r="N60" s="89"/>
      <c r="O60" s="90"/>
      <c r="P60" s="41"/>
    </row>
  </sheetData>
  <sheetProtection/>
  <autoFilter ref="A5:P43"/>
  <mergeCells count="2">
    <mergeCell ref="B2:O2"/>
    <mergeCell ref="C47:P47"/>
  </mergeCells>
  <printOptions/>
  <pageMargins left="0.38" right="0.2362204724409449" top="0.5511811023622047" bottom="0.984251968503937" header="0.1968503937007874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E11" sqref="E11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6.7109375" style="2" customWidth="1"/>
    <col min="19" max="16384" width="9.140625" style="2" customWidth="1"/>
  </cols>
  <sheetData>
    <row r="2" spans="2:15" ht="13.5" customHeight="1">
      <c r="B2" s="405" t="s">
        <v>220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409">
        <v>1</v>
      </c>
      <c r="B6" s="432" t="s">
        <v>509</v>
      </c>
      <c r="C6" s="432" t="s">
        <v>510</v>
      </c>
      <c r="D6" s="432" t="s">
        <v>511</v>
      </c>
      <c r="E6" s="432" t="s">
        <v>512</v>
      </c>
      <c r="F6" s="411">
        <v>30</v>
      </c>
      <c r="G6" s="411">
        <v>30</v>
      </c>
      <c r="H6" s="411" t="s">
        <v>224</v>
      </c>
      <c r="I6" s="423" t="s">
        <v>224</v>
      </c>
      <c r="J6" s="423">
        <v>30</v>
      </c>
      <c r="K6" s="423">
        <v>35</v>
      </c>
      <c r="L6" s="423">
        <v>35</v>
      </c>
      <c r="M6" s="423"/>
      <c r="N6" s="423"/>
      <c r="O6" s="424"/>
      <c r="P6" s="418">
        <f aca="true" t="shared" si="0" ref="P6:P42">SUM(F6:O6)</f>
        <v>160</v>
      </c>
      <c r="Q6" s="425">
        <f aca="true" t="shared" si="1" ref="Q6:Q42">COUNTIF(F6:O6,"&gt;0")</f>
        <v>5</v>
      </c>
      <c r="R6" s="416">
        <f aca="true" t="shared" si="2" ref="R6:R11">P6</f>
        <v>160</v>
      </c>
    </row>
    <row r="7" spans="1:18" ht="13.5" customHeight="1" thickBot="1">
      <c r="A7" s="129">
        <v>2</v>
      </c>
      <c r="B7" s="336" t="s">
        <v>462</v>
      </c>
      <c r="C7" s="336" t="s">
        <v>463</v>
      </c>
      <c r="D7" s="336" t="s">
        <v>464</v>
      </c>
      <c r="E7" s="336" t="s">
        <v>465</v>
      </c>
      <c r="F7" s="4">
        <v>25</v>
      </c>
      <c r="G7" s="5" t="s">
        <v>224</v>
      </c>
      <c r="H7" s="4" t="s">
        <v>224</v>
      </c>
      <c r="I7" s="162" t="s">
        <v>224</v>
      </c>
      <c r="J7" s="4">
        <v>23</v>
      </c>
      <c r="K7" s="4">
        <v>25</v>
      </c>
      <c r="L7" s="4" t="s">
        <v>224</v>
      </c>
      <c r="M7" s="4"/>
      <c r="N7" s="4"/>
      <c r="O7" s="130"/>
      <c r="P7" s="30">
        <f t="shared" si="0"/>
        <v>73</v>
      </c>
      <c r="Q7" s="379">
        <f t="shared" si="1"/>
        <v>3</v>
      </c>
      <c r="R7" s="380">
        <f t="shared" si="2"/>
        <v>73</v>
      </c>
    </row>
    <row r="8" spans="1:18" ht="13.5" customHeight="1" thickBot="1">
      <c r="A8" s="129">
        <v>3</v>
      </c>
      <c r="B8" s="336" t="s">
        <v>466</v>
      </c>
      <c r="C8" s="336" t="s">
        <v>467</v>
      </c>
      <c r="D8" s="336" t="s">
        <v>468</v>
      </c>
      <c r="E8" s="336" t="s">
        <v>469</v>
      </c>
      <c r="F8" s="4" t="s">
        <v>224</v>
      </c>
      <c r="G8" s="4">
        <v>35</v>
      </c>
      <c r="H8" s="4" t="s">
        <v>224</v>
      </c>
      <c r="I8" s="162" t="s">
        <v>224</v>
      </c>
      <c r="J8" s="4">
        <v>27</v>
      </c>
      <c r="K8" s="4" t="s">
        <v>224</v>
      </c>
      <c r="L8" s="4" t="s">
        <v>224</v>
      </c>
      <c r="M8" s="4"/>
      <c r="N8" s="4"/>
      <c r="O8" s="130"/>
      <c r="P8" s="30">
        <f t="shared" si="0"/>
        <v>62</v>
      </c>
      <c r="Q8" s="379">
        <f t="shared" si="1"/>
        <v>2</v>
      </c>
      <c r="R8" s="380">
        <f t="shared" si="2"/>
        <v>62</v>
      </c>
    </row>
    <row r="9" spans="1:18" ht="13.5" customHeight="1" thickBot="1">
      <c r="A9" s="129">
        <v>4</v>
      </c>
      <c r="B9" s="336" t="s">
        <v>470</v>
      </c>
      <c r="C9" s="336" t="s">
        <v>471</v>
      </c>
      <c r="D9" s="336" t="s">
        <v>472</v>
      </c>
      <c r="E9" s="336" t="s">
        <v>473</v>
      </c>
      <c r="F9" s="4" t="s">
        <v>224</v>
      </c>
      <c r="G9" s="5">
        <v>27</v>
      </c>
      <c r="H9" s="4" t="s">
        <v>224</v>
      </c>
      <c r="I9" s="4">
        <v>35</v>
      </c>
      <c r="J9" s="162" t="s">
        <v>224</v>
      </c>
      <c r="K9" s="4" t="s">
        <v>224</v>
      </c>
      <c r="L9" s="4" t="s">
        <v>224</v>
      </c>
      <c r="M9" s="4"/>
      <c r="N9" s="4"/>
      <c r="O9" s="130"/>
      <c r="P9" s="30">
        <f t="shared" si="0"/>
        <v>62</v>
      </c>
      <c r="Q9" s="379">
        <f t="shared" si="1"/>
        <v>2</v>
      </c>
      <c r="R9" s="380">
        <f t="shared" si="2"/>
        <v>62</v>
      </c>
    </row>
    <row r="10" spans="1:18" ht="13.5" customHeight="1" thickBot="1">
      <c r="A10" s="129">
        <v>5</v>
      </c>
      <c r="B10" s="336" t="s">
        <v>351</v>
      </c>
      <c r="C10" s="336" t="s">
        <v>352</v>
      </c>
      <c r="D10" s="336" t="s">
        <v>263</v>
      </c>
      <c r="E10" s="336" t="s">
        <v>264</v>
      </c>
      <c r="F10" s="4" t="s">
        <v>224</v>
      </c>
      <c r="G10" s="4" t="s">
        <v>224</v>
      </c>
      <c r="H10" s="4" t="s">
        <v>224</v>
      </c>
      <c r="I10" s="4" t="s">
        <v>224</v>
      </c>
      <c r="J10" s="4" t="s">
        <v>224</v>
      </c>
      <c r="K10" s="4">
        <v>30</v>
      </c>
      <c r="L10" s="4">
        <v>27</v>
      </c>
      <c r="M10" s="4"/>
      <c r="N10" s="4"/>
      <c r="O10" s="130"/>
      <c r="P10" s="30">
        <f t="shared" si="0"/>
        <v>57</v>
      </c>
      <c r="Q10" s="379">
        <f t="shared" si="1"/>
        <v>2</v>
      </c>
      <c r="R10" s="380">
        <f t="shared" si="2"/>
        <v>57</v>
      </c>
    </row>
    <row r="11" spans="1:18" ht="13.5" customHeight="1" thickBot="1">
      <c r="A11" s="129">
        <v>6</v>
      </c>
      <c r="B11" s="336" t="s">
        <v>297</v>
      </c>
      <c r="C11" s="336" t="s">
        <v>258</v>
      </c>
      <c r="D11" s="336" t="s">
        <v>269</v>
      </c>
      <c r="E11" s="336" t="s">
        <v>270</v>
      </c>
      <c r="F11" s="162" t="s">
        <v>224</v>
      </c>
      <c r="G11" s="162" t="s">
        <v>224</v>
      </c>
      <c r="H11" s="162" t="s">
        <v>224</v>
      </c>
      <c r="I11" s="162" t="s">
        <v>224</v>
      </c>
      <c r="J11" s="4">
        <v>25</v>
      </c>
      <c r="K11" s="4" t="s">
        <v>224</v>
      </c>
      <c r="L11" s="4">
        <v>30</v>
      </c>
      <c r="M11" s="4"/>
      <c r="N11" s="4"/>
      <c r="O11" s="130"/>
      <c r="P11" s="30">
        <f t="shared" si="0"/>
        <v>55</v>
      </c>
      <c r="Q11" s="379">
        <f t="shared" si="1"/>
        <v>2</v>
      </c>
      <c r="R11" s="380">
        <f t="shared" si="2"/>
        <v>55</v>
      </c>
    </row>
    <row r="12" spans="1:18" ht="13.5" customHeight="1" thickBot="1">
      <c r="A12" s="129">
        <v>7</v>
      </c>
      <c r="B12" s="336" t="s">
        <v>347</v>
      </c>
      <c r="C12" s="336" t="s">
        <v>348</v>
      </c>
      <c r="D12" s="336" t="s">
        <v>349</v>
      </c>
      <c r="E12" s="336" t="s">
        <v>350</v>
      </c>
      <c r="F12" s="5" t="s">
        <v>224</v>
      </c>
      <c r="G12" s="4" t="s">
        <v>224</v>
      </c>
      <c r="H12" s="4" t="s">
        <v>224</v>
      </c>
      <c r="I12" s="4" t="s">
        <v>224</v>
      </c>
      <c r="J12" s="4" t="s">
        <v>224</v>
      </c>
      <c r="K12" s="4">
        <v>27</v>
      </c>
      <c r="L12" s="4">
        <v>25</v>
      </c>
      <c r="M12" s="4"/>
      <c r="N12" s="4"/>
      <c r="O12" s="130"/>
      <c r="P12" s="30">
        <f t="shared" si="0"/>
        <v>52</v>
      </c>
      <c r="Q12" s="379">
        <f t="shared" si="1"/>
        <v>2</v>
      </c>
      <c r="R12" s="380">
        <f aca="true" t="shared" si="3" ref="R12:R42">P12</f>
        <v>52</v>
      </c>
    </row>
    <row r="13" spans="1:18" ht="13.5" customHeight="1" thickBot="1">
      <c r="A13" s="129">
        <v>8</v>
      </c>
      <c r="B13" s="336" t="s">
        <v>474</v>
      </c>
      <c r="C13" s="336" t="s">
        <v>475</v>
      </c>
      <c r="D13" s="336" t="s">
        <v>476</v>
      </c>
      <c r="E13" s="336" t="s">
        <v>476</v>
      </c>
      <c r="F13" s="4">
        <v>35</v>
      </c>
      <c r="G13" s="4" t="s">
        <v>224</v>
      </c>
      <c r="H13" s="4" t="s">
        <v>224</v>
      </c>
      <c r="I13" s="162" t="s">
        <v>224</v>
      </c>
      <c r="J13" s="162" t="s">
        <v>224</v>
      </c>
      <c r="K13" s="4" t="s">
        <v>224</v>
      </c>
      <c r="L13" s="4" t="s">
        <v>224</v>
      </c>
      <c r="M13" s="4"/>
      <c r="N13" s="4"/>
      <c r="O13" s="130"/>
      <c r="P13" s="30">
        <f t="shared" si="0"/>
        <v>35</v>
      </c>
      <c r="Q13" s="379">
        <f t="shared" si="1"/>
        <v>1</v>
      </c>
      <c r="R13" s="380">
        <f t="shared" si="3"/>
        <v>35</v>
      </c>
    </row>
    <row r="14" spans="1:18" ht="13.5" customHeight="1" thickBot="1">
      <c r="A14" s="129">
        <v>9</v>
      </c>
      <c r="B14" s="400" t="s">
        <v>296</v>
      </c>
      <c r="C14" s="400" t="s">
        <v>268</v>
      </c>
      <c r="D14" s="400" t="s">
        <v>294</v>
      </c>
      <c r="E14" s="400" t="s">
        <v>295</v>
      </c>
      <c r="F14" s="175" t="s">
        <v>224</v>
      </c>
      <c r="G14" s="175" t="s">
        <v>224</v>
      </c>
      <c r="H14" s="175" t="s">
        <v>224</v>
      </c>
      <c r="I14" s="176" t="s">
        <v>224</v>
      </c>
      <c r="J14" s="176">
        <v>35</v>
      </c>
      <c r="K14" s="5" t="s">
        <v>224</v>
      </c>
      <c r="L14" s="5" t="s">
        <v>224</v>
      </c>
      <c r="M14" s="5"/>
      <c r="N14" s="5"/>
      <c r="O14" s="131"/>
      <c r="P14" s="30">
        <f t="shared" si="0"/>
        <v>35</v>
      </c>
      <c r="Q14" s="379">
        <f t="shared" si="1"/>
        <v>1</v>
      </c>
      <c r="R14" s="380">
        <f t="shared" si="3"/>
        <v>35</v>
      </c>
    </row>
    <row r="15" spans="1:18" ht="13.5" customHeight="1" thickBot="1">
      <c r="A15" s="129">
        <v>10</v>
      </c>
      <c r="B15" s="401" t="s">
        <v>401</v>
      </c>
      <c r="C15" s="401" t="s">
        <v>402</v>
      </c>
      <c r="D15" s="401" t="s">
        <v>403</v>
      </c>
      <c r="E15" s="401" t="s">
        <v>392</v>
      </c>
      <c r="F15" s="5"/>
      <c r="G15" s="5"/>
      <c r="H15" s="4"/>
      <c r="I15" s="4"/>
      <c r="J15" s="4"/>
      <c r="K15" s="4"/>
      <c r="L15" s="4"/>
      <c r="M15" s="359">
        <v>35</v>
      </c>
      <c r="N15" s="4"/>
      <c r="O15" s="130"/>
      <c r="P15" s="30">
        <f t="shared" si="0"/>
        <v>35</v>
      </c>
      <c r="Q15" s="379">
        <f t="shared" si="1"/>
        <v>1</v>
      </c>
      <c r="R15" s="380">
        <f t="shared" si="3"/>
        <v>35</v>
      </c>
    </row>
    <row r="16" spans="1:18" ht="13.5" customHeight="1" thickBot="1">
      <c r="A16" s="344">
        <v>11</v>
      </c>
      <c r="B16" s="402" t="s">
        <v>404</v>
      </c>
      <c r="C16" s="402" t="s">
        <v>405</v>
      </c>
      <c r="D16" s="402" t="s">
        <v>403</v>
      </c>
      <c r="E16" s="402" t="s">
        <v>392</v>
      </c>
      <c r="F16" s="36"/>
      <c r="G16" s="5"/>
      <c r="H16" s="4"/>
      <c r="I16" s="4"/>
      <c r="J16" s="4"/>
      <c r="K16" s="4"/>
      <c r="L16" s="355"/>
      <c r="M16" s="358">
        <v>30</v>
      </c>
      <c r="N16" s="36"/>
      <c r="O16" s="130"/>
      <c r="P16" s="30">
        <f t="shared" si="0"/>
        <v>30</v>
      </c>
      <c r="Q16" s="379">
        <f t="shared" si="1"/>
        <v>1</v>
      </c>
      <c r="R16" s="380">
        <f t="shared" si="3"/>
        <v>30</v>
      </c>
    </row>
    <row r="17" spans="1:18" ht="13.5" customHeight="1" thickBot="1">
      <c r="A17" s="344">
        <v>12</v>
      </c>
      <c r="B17" s="336" t="s">
        <v>477</v>
      </c>
      <c r="C17" s="336" t="s">
        <v>478</v>
      </c>
      <c r="D17" s="336" t="s">
        <v>464</v>
      </c>
      <c r="E17" s="336" t="s">
        <v>465</v>
      </c>
      <c r="F17" s="36">
        <v>27</v>
      </c>
      <c r="G17" s="4" t="s">
        <v>224</v>
      </c>
      <c r="H17" s="4" t="s">
        <v>224</v>
      </c>
      <c r="I17" s="162" t="s">
        <v>224</v>
      </c>
      <c r="J17" s="162" t="s">
        <v>224</v>
      </c>
      <c r="K17" s="4" t="s">
        <v>224</v>
      </c>
      <c r="L17" s="355" t="s">
        <v>224</v>
      </c>
      <c r="M17" s="4"/>
      <c r="N17" s="36"/>
      <c r="O17" s="130"/>
      <c r="P17" s="30">
        <f t="shared" si="0"/>
        <v>27</v>
      </c>
      <c r="Q17" s="379">
        <f t="shared" si="1"/>
        <v>1</v>
      </c>
      <c r="R17" s="380">
        <f t="shared" si="3"/>
        <v>27</v>
      </c>
    </row>
    <row r="18" spans="1:18" ht="13.5" customHeight="1" thickBot="1">
      <c r="A18" s="344">
        <v>13</v>
      </c>
      <c r="B18" s="402" t="s">
        <v>406</v>
      </c>
      <c r="C18" s="402" t="s">
        <v>407</v>
      </c>
      <c r="D18" s="402" t="s">
        <v>403</v>
      </c>
      <c r="E18" s="402" t="s">
        <v>392</v>
      </c>
      <c r="F18" s="36"/>
      <c r="G18" s="4"/>
      <c r="H18" s="4"/>
      <c r="I18" s="4"/>
      <c r="J18" s="4"/>
      <c r="K18" s="4"/>
      <c r="L18" s="355"/>
      <c r="M18" s="358">
        <v>27</v>
      </c>
      <c r="N18" s="36"/>
      <c r="O18" s="130"/>
      <c r="P18" s="30">
        <f t="shared" si="0"/>
        <v>27</v>
      </c>
      <c r="Q18" s="379">
        <f t="shared" si="1"/>
        <v>1</v>
      </c>
      <c r="R18" s="380">
        <f t="shared" si="3"/>
        <v>27</v>
      </c>
    </row>
    <row r="19" spans="1:18" ht="13.5" customHeight="1" thickBot="1">
      <c r="A19" s="344">
        <v>14</v>
      </c>
      <c r="B19" s="402" t="s">
        <v>408</v>
      </c>
      <c r="C19" s="402" t="s">
        <v>409</v>
      </c>
      <c r="D19" s="402" t="s">
        <v>403</v>
      </c>
      <c r="E19" s="402" t="s">
        <v>392</v>
      </c>
      <c r="F19" s="36"/>
      <c r="G19" s="5"/>
      <c r="H19" s="4"/>
      <c r="I19" s="4"/>
      <c r="J19" s="4"/>
      <c r="K19" s="4"/>
      <c r="L19" s="355"/>
      <c r="M19" s="358">
        <v>25</v>
      </c>
      <c r="N19" s="36"/>
      <c r="O19" s="130"/>
      <c r="P19" s="30">
        <f t="shared" si="0"/>
        <v>25</v>
      </c>
      <c r="Q19" s="379">
        <f t="shared" si="1"/>
        <v>1</v>
      </c>
      <c r="R19" s="380">
        <f t="shared" si="3"/>
        <v>25</v>
      </c>
    </row>
    <row r="20" spans="1:18" ht="13.5" customHeight="1" thickBot="1">
      <c r="A20" s="344">
        <v>15</v>
      </c>
      <c r="B20" s="402" t="s">
        <v>410</v>
      </c>
      <c r="C20" s="402" t="s">
        <v>411</v>
      </c>
      <c r="D20" s="402" t="s">
        <v>403</v>
      </c>
      <c r="E20" s="402" t="s">
        <v>392</v>
      </c>
      <c r="F20" s="36"/>
      <c r="G20" s="4"/>
      <c r="H20" s="4"/>
      <c r="I20" s="4"/>
      <c r="J20" s="4"/>
      <c r="K20" s="4"/>
      <c r="L20" s="355"/>
      <c r="M20" s="358">
        <v>23</v>
      </c>
      <c r="N20" s="36"/>
      <c r="O20" s="130"/>
      <c r="P20" s="30">
        <f t="shared" si="0"/>
        <v>23</v>
      </c>
      <c r="Q20" s="379">
        <f t="shared" si="1"/>
        <v>1</v>
      </c>
      <c r="R20" s="380">
        <f t="shared" si="3"/>
        <v>23</v>
      </c>
    </row>
    <row r="21" spans="1:18" ht="13.5" customHeight="1" thickBot="1">
      <c r="A21" s="344">
        <v>16</v>
      </c>
      <c r="B21" s="349" t="s">
        <v>412</v>
      </c>
      <c r="C21" s="349" t="s">
        <v>413</v>
      </c>
      <c r="D21" s="349" t="s">
        <v>403</v>
      </c>
      <c r="E21" s="349" t="s">
        <v>392</v>
      </c>
      <c r="F21" s="37"/>
      <c r="G21" s="4"/>
      <c r="H21" s="5"/>
      <c r="I21" s="4"/>
      <c r="J21" s="4"/>
      <c r="K21" s="4"/>
      <c r="L21" s="355"/>
      <c r="M21" s="358">
        <v>21</v>
      </c>
      <c r="N21" s="36"/>
      <c r="O21" s="130"/>
      <c r="P21" s="30">
        <f t="shared" si="0"/>
        <v>21</v>
      </c>
      <c r="Q21" s="379">
        <f t="shared" si="1"/>
        <v>1</v>
      </c>
      <c r="R21" s="380">
        <f t="shared" si="3"/>
        <v>21</v>
      </c>
    </row>
    <row r="22" spans="1:18" ht="13.5" customHeight="1" thickBot="1">
      <c r="A22" s="344">
        <v>17</v>
      </c>
      <c r="B22" s="349" t="s">
        <v>414</v>
      </c>
      <c r="C22" s="349" t="s">
        <v>415</v>
      </c>
      <c r="D22" s="349" t="s">
        <v>403</v>
      </c>
      <c r="E22" s="349" t="s">
        <v>392</v>
      </c>
      <c r="F22" s="37"/>
      <c r="G22" s="4"/>
      <c r="H22" s="5"/>
      <c r="I22" s="5"/>
      <c r="J22" s="5"/>
      <c r="K22" s="5"/>
      <c r="L22" s="356"/>
      <c r="M22" s="358">
        <v>19</v>
      </c>
      <c r="N22" s="37"/>
      <c r="O22" s="131"/>
      <c r="P22" s="30">
        <f t="shared" si="0"/>
        <v>19</v>
      </c>
      <c r="Q22" s="379">
        <f t="shared" si="1"/>
        <v>1</v>
      </c>
      <c r="R22" s="380">
        <f t="shared" si="3"/>
        <v>19</v>
      </c>
    </row>
    <row r="23" spans="1:18" ht="13.5" customHeight="1" thickBot="1">
      <c r="A23" s="344">
        <v>18</v>
      </c>
      <c r="B23" s="349" t="s">
        <v>416</v>
      </c>
      <c r="C23" s="349" t="s">
        <v>417</v>
      </c>
      <c r="D23" s="349" t="s">
        <v>403</v>
      </c>
      <c r="E23" s="349" t="s">
        <v>392</v>
      </c>
      <c r="F23" s="36"/>
      <c r="G23" s="5"/>
      <c r="H23" s="4"/>
      <c r="I23" s="4"/>
      <c r="J23" s="4"/>
      <c r="K23" s="4"/>
      <c r="L23" s="355"/>
      <c r="M23" s="358">
        <v>17</v>
      </c>
      <c r="N23" s="36"/>
      <c r="O23" s="130"/>
      <c r="P23" s="30">
        <f t="shared" si="0"/>
        <v>17</v>
      </c>
      <c r="Q23" s="379">
        <f t="shared" si="1"/>
        <v>1</v>
      </c>
      <c r="R23" s="380">
        <f t="shared" si="3"/>
        <v>17</v>
      </c>
    </row>
    <row r="24" spans="1:18" ht="13.5" customHeight="1" thickBot="1">
      <c r="A24" s="344">
        <v>19</v>
      </c>
      <c r="B24" s="349" t="s">
        <v>418</v>
      </c>
      <c r="C24" s="349" t="s">
        <v>419</v>
      </c>
      <c r="D24" s="349" t="s">
        <v>403</v>
      </c>
      <c r="E24" s="349" t="s">
        <v>392</v>
      </c>
      <c r="F24" s="36"/>
      <c r="G24" s="4"/>
      <c r="H24" s="5"/>
      <c r="I24" s="4"/>
      <c r="J24" s="4"/>
      <c r="K24" s="4"/>
      <c r="L24" s="355"/>
      <c r="M24" s="358">
        <v>15</v>
      </c>
      <c r="N24" s="36"/>
      <c r="O24" s="130"/>
      <c r="P24" s="30">
        <f t="shared" si="0"/>
        <v>15</v>
      </c>
      <c r="Q24" s="379">
        <f t="shared" si="1"/>
        <v>1</v>
      </c>
      <c r="R24" s="380">
        <f t="shared" si="3"/>
        <v>15</v>
      </c>
    </row>
    <row r="25" spans="1:18" ht="13.5" customHeight="1" thickBot="1">
      <c r="A25" s="344">
        <v>20</v>
      </c>
      <c r="B25" s="349" t="s">
        <v>420</v>
      </c>
      <c r="C25" s="349" t="s">
        <v>421</v>
      </c>
      <c r="D25" s="349" t="s">
        <v>403</v>
      </c>
      <c r="E25" s="349" t="s">
        <v>392</v>
      </c>
      <c r="F25" s="37"/>
      <c r="G25" s="5"/>
      <c r="H25" s="5"/>
      <c r="I25" s="4"/>
      <c r="J25" s="4"/>
      <c r="K25" s="4"/>
      <c r="L25" s="355"/>
      <c r="M25" s="358">
        <v>13</v>
      </c>
      <c r="N25" s="36"/>
      <c r="O25" s="130"/>
      <c r="P25" s="30">
        <f t="shared" si="0"/>
        <v>13</v>
      </c>
      <c r="Q25" s="379">
        <f t="shared" si="1"/>
        <v>1</v>
      </c>
      <c r="R25" s="380">
        <f t="shared" si="3"/>
        <v>13</v>
      </c>
    </row>
    <row r="26" spans="1:18" ht="13.5" customHeight="1" thickBot="1">
      <c r="A26" s="344">
        <v>21</v>
      </c>
      <c r="B26" s="349" t="s">
        <v>422</v>
      </c>
      <c r="C26" s="349" t="s">
        <v>423</v>
      </c>
      <c r="D26" s="349" t="s">
        <v>403</v>
      </c>
      <c r="E26" s="349" t="s">
        <v>392</v>
      </c>
      <c r="F26" s="37"/>
      <c r="G26" s="4"/>
      <c r="H26" s="4"/>
      <c r="I26" s="5"/>
      <c r="J26" s="5"/>
      <c r="K26" s="5"/>
      <c r="L26" s="356"/>
      <c r="M26" s="358">
        <v>11</v>
      </c>
      <c r="N26" s="37"/>
      <c r="O26" s="131"/>
      <c r="P26" s="30">
        <f t="shared" si="0"/>
        <v>11</v>
      </c>
      <c r="Q26" s="379">
        <f t="shared" si="1"/>
        <v>1</v>
      </c>
      <c r="R26" s="380">
        <f t="shared" si="3"/>
        <v>11</v>
      </c>
    </row>
    <row r="27" spans="1:18" ht="13.5" customHeight="1" thickBot="1">
      <c r="A27" s="344">
        <v>22</v>
      </c>
      <c r="B27" s="349" t="s">
        <v>424</v>
      </c>
      <c r="C27" s="349" t="s">
        <v>425</v>
      </c>
      <c r="D27" s="349" t="s">
        <v>403</v>
      </c>
      <c r="E27" s="349" t="s">
        <v>392</v>
      </c>
      <c r="F27" s="37"/>
      <c r="G27" s="4"/>
      <c r="H27" s="5"/>
      <c r="I27" s="5"/>
      <c r="J27" s="5"/>
      <c r="K27" s="5"/>
      <c r="L27" s="356"/>
      <c r="M27" s="358">
        <v>9</v>
      </c>
      <c r="N27" s="37"/>
      <c r="O27" s="131"/>
      <c r="P27" s="30">
        <f t="shared" si="0"/>
        <v>9</v>
      </c>
      <c r="Q27" s="379">
        <f t="shared" si="1"/>
        <v>1</v>
      </c>
      <c r="R27" s="380">
        <f t="shared" si="3"/>
        <v>9</v>
      </c>
    </row>
    <row r="28" spans="1:18" ht="13.5" customHeight="1" thickBot="1">
      <c r="A28" s="344">
        <v>23</v>
      </c>
      <c r="B28" s="349" t="s">
        <v>426</v>
      </c>
      <c r="C28" s="349" t="s">
        <v>427</v>
      </c>
      <c r="D28" s="349" t="s">
        <v>403</v>
      </c>
      <c r="E28" s="349" t="s">
        <v>392</v>
      </c>
      <c r="F28" s="37"/>
      <c r="G28" s="4"/>
      <c r="H28" s="4"/>
      <c r="I28" s="5"/>
      <c r="J28" s="5"/>
      <c r="K28" s="5"/>
      <c r="L28" s="356"/>
      <c r="M28" s="358">
        <v>8</v>
      </c>
      <c r="N28" s="37"/>
      <c r="O28" s="131"/>
      <c r="P28" s="30">
        <f t="shared" si="0"/>
        <v>8</v>
      </c>
      <c r="Q28" s="379">
        <f t="shared" si="1"/>
        <v>1</v>
      </c>
      <c r="R28" s="380">
        <f t="shared" si="3"/>
        <v>8</v>
      </c>
    </row>
    <row r="29" spans="1:18" ht="13.5" customHeight="1" thickBot="1">
      <c r="A29" s="344">
        <v>24</v>
      </c>
      <c r="B29" s="349" t="s">
        <v>428</v>
      </c>
      <c r="C29" s="349" t="s">
        <v>348</v>
      </c>
      <c r="D29" s="349" t="s">
        <v>403</v>
      </c>
      <c r="E29" s="349" t="s">
        <v>392</v>
      </c>
      <c r="F29" s="36"/>
      <c r="G29" s="5"/>
      <c r="H29" s="5"/>
      <c r="I29" s="5"/>
      <c r="J29" s="5"/>
      <c r="K29" s="5"/>
      <c r="L29" s="356"/>
      <c r="M29" s="358">
        <v>7</v>
      </c>
      <c r="N29" s="37"/>
      <c r="O29" s="131"/>
      <c r="P29" s="30">
        <f t="shared" si="0"/>
        <v>7</v>
      </c>
      <c r="Q29" s="379">
        <f t="shared" si="1"/>
        <v>1</v>
      </c>
      <c r="R29" s="380">
        <f t="shared" si="3"/>
        <v>7</v>
      </c>
    </row>
    <row r="30" spans="1:18" ht="13.5" customHeight="1" thickBot="1">
      <c r="A30" s="344">
        <v>25</v>
      </c>
      <c r="B30" s="349" t="s">
        <v>429</v>
      </c>
      <c r="C30" s="349" t="s">
        <v>430</v>
      </c>
      <c r="D30" s="349" t="s">
        <v>431</v>
      </c>
      <c r="E30" s="349" t="s">
        <v>392</v>
      </c>
      <c r="F30" s="37"/>
      <c r="G30" s="4"/>
      <c r="H30" s="5"/>
      <c r="I30" s="4"/>
      <c r="J30" s="4"/>
      <c r="K30" s="4"/>
      <c r="L30" s="355"/>
      <c r="M30" s="358">
        <v>6</v>
      </c>
      <c r="N30" s="36"/>
      <c r="O30" s="130"/>
      <c r="P30" s="30">
        <f t="shared" si="0"/>
        <v>6</v>
      </c>
      <c r="Q30" s="379">
        <f t="shared" si="1"/>
        <v>1</v>
      </c>
      <c r="R30" s="380">
        <f t="shared" si="3"/>
        <v>6</v>
      </c>
    </row>
    <row r="31" spans="1:18" ht="13.5" customHeight="1" thickBot="1">
      <c r="A31" s="344">
        <v>26</v>
      </c>
      <c r="B31" s="349" t="s">
        <v>432</v>
      </c>
      <c r="C31" s="349" t="s">
        <v>407</v>
      </c>
      <c r="D31" s="349" t="s">
        <v>403</v>
      </c>
      <c r="E31" s="349" t="s">
        <v>392</v>
      </c>
      <c r="F31" s="36"/>
      <c r="G31" s="4"/>
      <c r="H31" s="4"/>
      <c r="I31" s="5"/>
      <c r="J31" s="5"/>
      <c r="K31" s="5"/>
      <c r="L31" s="356"/>
      <c r="M31" s="358">
        <v>5</v>
      </c>
      <c r="N31" s="37"/>
      <c r="O31" s="131"/>
      <c r="P31" s="30">
        <f t="shared" si="0"/>
        <v>5</v>
      </c>
      <c r="Q31" s="379">
        <f t="shared" si="1"/>
        <v>1</v>
      </c>
      <c r="R31" s="380">
        <f t="shared" si="3"/>
        <v>5</v>
      </c>
    </row>
    <row r="32" spans="1:18" ht="13.5" customHeight="1" thickBot="1">
      <c r="A32" s="344">
        <v>27</v>
      </c>
      <c r="B32" s="349" t="s">
        <v>433</v>
      </c>
      <c r="C32" s="349" t="s">
        <v>434</v>
      </c>
      <c r="D32" s="349" t="s">
        <v>403</v>
      </c>
      <c r="E32" s="349" t="s">
        <v>392</v>
      </c>
      <c r="F32" s="36"/>
      <c r="G32" s="5"/>
      <c r="H32" s="5"/>
      <c r="I32" s="5"/>
      <c r="J32" s="5"/>
      <c r="K32" s="5"/>
      <c r="L32" s="356"/>
      <c r="M32" s="358">
        <v>4</v>
      </c>
      <c r="N32" s="37"/>
      <c r="O32" s="131"/>
      <c r="P32" s="30">
        <f t="shared" si="0"/>
        <v>4</v>
      </c>
      <c r="Q32" s="379">
        <f t="shared" si="1"/>
        <v>1</v>
      </c>
      <c r="R32" s="380">
        <f t="shared" si="3"/>
        <v>4</v>
      </c>
    </row>
    <row r="33" spans="1:18" ht="13.5" customHeight="1" thickBot="1">
      <c r="A33" s="344">
        <v>28</v>
      </c>
      <c r="B33" s="349" t="s">
        <v>435</v>
      </c>
      <c r="C33" s="349" t="s">
        <v>436</v>
      </c>
      <c r="D33" s="349" t="s">
        <v>403</v>
      </c>
      <c r="E33" s="349" t="s">
        <v>392</v>
      </c>
      <c r="F33" s="36"/>
      <c r="G33" s="5"/>
      <c r="H33" s="5"/>
      <c r="I33" s="5"/>
      <c r="J33" s="5"/>
      <c r="K33" s="5"/>
      <c r="L33" s="356"/>
      <c r="M33" s="358">
        <v>3</v>
      </c>
      <c r="N33" s="37"/>
      <c r="O33" s="131"/>
      <c r="P33" s="30">
        <f t="shared" si="0"/>
        <v>3</v>
      </c>
      <c r="Q33" s="379">
        <f t="shared" si="1"/>
        <v>1</v>
      </c>
      <c r="R33" s="380">
        <f t="shared" si="3"/>
        <v>3</v>
      </c>
    </row>
    <row r="34" spans="1:18" ht="13.5" customHeight="1" thickBot="1">
      <c r="A34" s="344">
        <v>29</v>
      </c>
      <c r="B34" s="349" t="s">
        <v>437</v>
      </c>
      <c r="C34" s="349" t="s">
        <v>438</v>
      </c>
      <c r="D34" s="349" t="s">
        <v>403</v>
      </c>
      <c r="E34" s="349" t="s">
        <v>392</v>
      </c>
      <c r="F34" s="37"/>
      <c r="G34" s="5"/>
      <c r="H34" s="5"/>
      <c r="I34" s="4"/>
      <c r="J34" s="4"/>
      <c r="K34" s="4"/>
      <c r="L34" s="355"/>
      <c r="M34" s="358">
        <v>2</v>
      </c>
      <c r="N34" s="36"/>
      <c r="O34" s="130"/>
      <c r="P34" s="30">
        <f t="shared" si="0"/>
        <v>2</v>
      </c>
      <c r="Q34" s="379">
        <f t="shared" si="1"/>
        <v>1</v>
      </c>
      <c r="R34" s="380">
        <f t="shared" si="3"/>
        <v>2</v>
      </c>
    </row>
    <row r="35" spans="1:18" ht="13.5" customHeight="1" thickBot="1">
      <c r="A35" s="344">
        <v>30</v>
      </c>
      <c r="B35" s="349" t="s">
        <v>342</v>
      </c>
      <c r="C35" s="349" t="s">
        <v>258</v>
      </c>
      <c r="D35" s="349" t="s">
        <v>403</v>
      </c>
      <c r="E35" s="349" t="s">
        <v>392</v>
      </c>
      <c r="F35" s="36"/>
      <c r="G35" s="5"/>
      <c r="H35" s="5"/>
      <c r="I35" s="4"/>
      <c r="J35" s="4"/>
      <c r="K35" s="4"/>
      <c r="L35" s="355"/>
      <c r="M35" s="358">
        <v>1</v>
      </c>
      <c r="N35" s="36"/>
      <c r="O35" s="130"/>
      <c r="P35" s="30">
        <f t="shared" si="0"/>
        <v>1</v>
      </c>
      <c r="Q35" s="379">
        <f t="shared" si="1"/>
        <v>1</v>
      </c>
      <c r="R35" s="380">
        <f t="shared" si="3"/>
        <v>1</v>
      </c>
    </row>
    <row r="36" spans="1:18" ht="13.5" customHeight="1" thickBot="1">
      <c r="A36" s="344">
        <v>31</v>
      </c>
      <c r="B36" s="349" t="s">
        <v>439</v>
      </c>
      <c r="C36" s="349" t="s">
        <v>407</v>
      </c>
      <c r="D36" s="349" t="s">
        <v>403</v>
      </c>
      <c r="E36" s="349" t="s">
        <v>392</v>
      </c>
      <c r="F36" s="37"/>
      <c r="G36" s="4"/>
      <c r="H36" s="5"/>
      <c r="I36" s="5"/>
      <c r="J36" s="5"/>
      <c r="K36" s="5"/>
      <c r="L36" s="5"/>
      <c r="M36" s="357">
        <v>0</v>
      </c>
      <c r="N36" s="5"/>
      <c r="O36" s="131"/>
      <c r="P36" s="30">
        <f t="shared" si="0"/>
        <v>0</v>
      </c>
      <c r="Q36" s="379">
        <f t="shared" si="1"/>
        <v>0</v>
      </c>
      <c r="R36" s="380">
        <f t="shared" si="3"/>
        <v>0</v>
      </c>
    </row>
    <row r="37" spans="1:18" ht="13.5" customHeight="1" thickBot="1">
      <c r="A37" s="344">
        <v>32</v>
      </c>
      <c r="B37" s="349" t="s">
        <v>412</v>
      </c>
      <c r="C37" s="349" t="s">
        <v>440</v>
      </c>
      <c r="D37" s="349" t="s">
        <v>403</v>
      </c>
      <c r="E37" s="349" t="s">
        <v>392</v>
      </c>
      <c r="F37" s="37"/>
      <c r="G37" s="5"/>
      <c r="H37" s="5"/>
      <c r="I37" s="4"/>
      <c r="J37" s="4"/>
      <c r="K37" s="4"/>
      <c r="L37" s="4"/>
      <c r="M37" s="4">
        <v>0</v>
      </c>
      <c r="N37" s="4"/>
      <c r="O37" s="130"/>
      <c r="P37" s="30">
        <f t="shared" si="0"/>
        <v>0</v>
      </c>
      <c r="Q37" s="379">
        <f t="shared" si="1"/>
        <v>0</v>
      </c>
      <c r="R37" s="380">
        <f t="shared" si="3"/>
        <v>0</v>
      </c>
    </row>
    <row r="38" spans="1:18" ht="13.5" customHeight="1" thickBot="1">
      <c r="A38" s="344">
        <v>33</v>
      </c>
      <c r="B38" s="349" t="s">
        <v>441</v>
      </c>
      <c r="C38" s="349" t="s">
        <v>442</v>
      </c>
      <c r="D38" s="349" t="s">
        <v>403</v>
      </c>
      <c r="E38" s="349" t="s">
        <v>392</v>
      </c>
      <c r="F38" s="36"/>
      <c r="G38" s="5"/>
      <c r="H38" s="5"/>
      <c r="I38" s="5"/>
      <c r="J38" s="5"/>
      <c r="K38" s="5"/>
      <c r="L38" s="5"/>
      <c r="M38" s="5">
        <v>0</v>
      </c>
      <c r="N38" s="5"/>
      <c r="O38" s="131"/>
      <c r="P38" s="30">
        <f t="shared" si="0"/>
        <v>0</v>
      </c>
      <c r="Q38" s="379">
        <f t="shared" si="1"/>
        <v>0</v>
      </c>
      <c r="R38" s="380">
        <f t="shared" si="3"/>
        <v>0</v>
      </c>
    </row>
    <row r="39" spans="1:18" ht="13.5" customHeight="1" thickBot="1">
      <c r="A39" s="344">
        <v>34</v>
      </c>
      <c r="B39" s="349" t="s">
        <v>443</v>
      </c>
      <c r="C39" s="349" t="s">
        <v>436</v>
      </c>
      <c r="D39" s="349" t="s">
        <v>403</v>
      </c>
      <c r="E39" s="349" t="s">
        <v>392</v>
      </c>
      <c r="F39" s="37"/>
      <c r="G39" s="4"/>
      <c r="H39" s="5"/>
      <c r="I39" s="5"/>
      <c r="J39" s="5"/>
      <c r="K39" s="5"/>
      <c r="L39" s="5"/>
      <c r="M39" s="5">
        <v>0</v>
      </c>
      <c r="N39" s="5"/>
      <c r="O39" s="131"/>
      <c r="P39" s="30">
        <f t="shared" si="0"/>
        <v>0</v>
      </c>
      <c r="Q39" s="379">
        <f t="shared" si="1"/>
        <v>0</v>
      </c>
      <c r="R39" s="380">
        <f t="shared" si="3"/>
        <v>0</v>
      </c>
    </row>
    <row r="40" spans="1:18" ht="13.5" customHeight="1" thickBot="1">
      <c r="A40" s="129"/>
      <c r="B40" s="345"/>
      <c r="C40" s="345"/>
      <c r="D40" s="345"/>
      <c r="E40" s="345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0"/>
        <v>0</v>
      </c>
      <c r="Q40" s="379">
        <f t="shared" si="1"/>
        <v>0</v>
      </c>
      <c r="R40" s="380">
        <f t="shared" si="3"/>
        <v>0</v>
      </c>
    </row>
    <row r="41" spans="1:18" ht="13.5" customHeight="1" thickBot="1">
      <c r="A41" s="129"/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0"/>
        <v>0</v>
      </c>
      <c r="Q41" s="379">
        <f t="shared" si="1"/>
        <v>0</v>
      </c>
      <c r="R41" s="380">
        <f t="shared" si="3"/>
        <v>0</v>
      </c>
    </row>
    <row r="42" spans="1:18" ht="13.5" customHeight="1" thickBot="1">
      <c r="A42" s="93"/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0"/>
        <v>0</v>
      </c>
      <c r="Q42" s="381">
        <f t="shared" si="1"/>
        <v>0</v>
      </c>
      <c r="R42" s="382">
        <f t="shared" si="3"/>
        <v>0</v>
      </c>
    </row>
    <row r="43" spans="6:17" ht="13.5" customHeight="1" thickBot="1">
      <c r="F43" s="139">
        <f aca="true" t="shared" si="4" ref="F43:P43">SUM(F6:F42)</f>
        <v>117</v>
      </c>
      <c r="G43" s="89">
        <f t="shared" si="4"/>
        <v>92</v>
      </c>
      <c r="H43" s="89">
        <f t="shared" si="4"/>
        <v>0</v>
      </c>
      <c r="I43" s="89">
        <f t="shared" si="4"/>
        <v>35</v>
      </c>
      <c r="J43" s="89">
        <f t="shared" si="4"/>
        <v>140</v>
      </c>
      <c r="K43" s="89">
        <f t="shared" si="4"/>
        <v>117</v>
      </c>
      <c r="L43" s="89">
        <f t="shared" si="4"/>
        <v>117</v>
      </c>
      <c r="M43" s="89">
        <f t="shared" si="4"/>
        <v>281</v>
      </c>
      <c r="N43" s="89">
        <f t="shared" si="4"/>
        <v>0</v>
      </c>
      <c r="O43" s="89">
        <f t="shared" si="4"/>
        <v>0</v>
      </c>
      <c r="P43" s="31">
        <f t="shared" si="4"/>
        <v>899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4</v>
      </c>
      <c r="G44" s="16">
        <f aca="true" t="shared" si="5" ref="G44:O44">COUNTIF(G6:G42,"&gt;0")</f>
        <v>3</v>
      </c>
      <c r="H44" s="16">
        <f t="shared" si="5"/>
        <v>0</v>
      </c>
      <c r="I44" s="16">
        <f t="shared" si="5"/>
        <v>1</v>
      </c>
      <c r="J44" s="16">
        <f t="shared" si="5"/>
        <v>5</v>
      </c>
      <c r="K44" s="16">
        <f t="shared" si="5"/>
        <v>4</v>
      </c>
      <c r="L44" s="16">
        <f t="shared" si="5"/>
        <v>4</v>
      </c>
      <c r="M44" s="16">
        <f>COUNTIF(M6:M42,"&gt;0")</f>
        <v>20</v>
      </c>
      <c r="N44" s="16">
        <f t="shared" si="5"/>
        <v>0</v>
      </c>
      <c r="O44" s="16">
        <f t="shared" si="5"/>
        <v>0</v>
      </c>
      <c r="P44" s="179">
        <f>SUM(F44:O44)</f>
        <v>41</v>
      </c>
      <c r="Q44" s="187">
        <f>SUM(Q6:Q43)</f>
        <v>41</v>
      </c>
    </row>
    <row r="47" spans="3:16" ht="14.25" customHeight="1">
      <c r="C47" s="405" t="s">
        <v>219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50" t="s">
        <v>229</v>
      </c>
      <c r="J49" s="50" t="s">
        <v>267</v>
      </c>
      <c r="K49" s="55" t="s">
        <v>320</v>
      </c>
      <c r="L49" s="55" t="s">
        <v>400</v>
      </c>
      <c r="M49" s="55"/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10"/>
      <c r="D50" s="15"/>
      <c r="E50" s="135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34"/>
      <c r="Q50" s="391"/>
      <c r="R50" s="376"/>
    </row>
    <row r="51" spans="1:18" ht="13.5" customHeight="1">
      <c r="A51" s="68"/>
      <c r="B51" s="69"/>
      <c r="C51" s="134">
        <v>1</v>
      </c>
      <c r="D51" s="105" t="s">
        <v>49</v>
      </c>
      <c r="E51" s="105" t="s">
        <v>50</v>
      </c>
      <c r="F51" s="152" t="s">
        <v>224</v>
      </c>
      <c r="G51" s="97">
        <v>10</v>
      </c>
      <c r="H51" s="11">
        <v>10</v>
      </c>
      <c r="I51" s="166" t="s">
        <v>224</v>
      </c>
      <c r="J51" s="166" t="s">
        <v>224</v>
      </c>
      <c r="K51" s="310" t="s">
        <v>343</v>
      </c>
      <c r="L51" s="309" t="s">
        <v>224</v>
      </c>
      <c r="M51" s="71"/>
      <c r="N51" s="71"/>
      <c r="O51" s="91"/>
      <c r="P51" s="151">
        <f aca="true" t="shared" si="6" ref="P51:P59">SUM(F51:O51)</f>
        <v>20</v>
      </c>
      <c r="Q51" s="385">
        <f aca="true" t="shared" si="7" ref="Q51:Q59">COUNTIF(F51:O51,"&gt;0")</f>
        <v>2</v>
      </c>
      <c r="R51" s="109">
        <f aca="true" t="shared" si="8" ref="R51:R59">SUM(F51:O51)</f>
        <v>20</v>
      </c>
    </row>
    <row r="52" spans="3:18" ht="13.5" customHeight="1">
      <c r="C52" s="95">
        <v>2</v>
      </c>
      <c r="D52" s="96" t="s">
        <v>170</v>
      </c>
      <c r="E52" s="96" t="s">
        <v>171</v>
      </c>
      <c r="F52" s="99">
        <v>10</v>
      </c>
      <c r="G52" s="100" t="s">
        <v>224</v>
      </c>
      <c r="H52" s="4" t="s">
        <v>224</v>
      </c>
      <c r="I52" s="162" t="s">
        <v>224</v>
      </c>
      <c r="J52" s="162" t="s">
        <v>224</v>
      </c>
      <c r="K52" s="72">
        <v>7</v>
      </c>
      <c r="L52" s="311" t="s">
        <v>224</v>
      </c>
      <c r="M52" s="72"/>
      <c r="N52" s="72"/>
      <c r="O52" s="92"/>
      <c r="P52" s="79">
        <f t="shared" si="6"/>
        <v>17</v>
      </c>
      <c r="Q52" s="385">
        <f t="shared" si="7"/>
        <v>2</v>
      </c>
      <c r="R52" s="109">
        <f t="shared" si="8"/>
        <v>17</v>
      </c>
    </row>
    <row r="53" spans="3:18" ht="13.5" customHeight="1">
      <c r="C53" s="43">
        <v>3</v>
      </c>
      <c r="D53" s="172" t="s">
        <v>298</v>
      </c>
      <c r="E53" s="172" t="s">
        <v>270</v>
      </c>
      <c r="F53" s="165" t="s">
        <v>224</v>
      </c>
      <c r="G53" s="165" t="s">
        <v>224</v>
      </c>
      <c r="H53" s="162" t="s">
        <v>224</v>
      </c>
      <c r="I53" s="162" t="s">
        <v>224</v>
      </c>
      <c r="J53" s="4">
        <v>10</v>
      </c>
      <c r="K53" s="311" t="s">
        <v>224</v>
      </c>
      <c r="L53" s="311" t="s">
        <v>224</v>
      </c>
      <c r="M53" s="72"/>
      <c r="N53" s="72"/>
      <c r="O53" s="92"/>
      <c r="P53" s="79">
        <f t="shared" si="6"/>
        <v>10</v>
      </c>
      <c r="Q53" s="385">
        <f t="shared" si="7"/>
        <v>1</v>
      </c>
      <c r="R53" s="109">
        <f t="shared" si="8"/>
        <v>10</v>
      </c>
    </row>
    <row r="54" spans="3:18" ht="13.5" customHeight="1">
      <c r="C54" s="43">
        <v>4</v>
      </c>
      <c r="D54" s="308" t="s">
        <v>349</v>
      </c>
      <c r="E54" s="308" t="s">
        <v>350</v>
      </c>
      <c r="F54" s="140" t="s">
        <v>224</v>
      </c>
      <c r="G54" s="140" t="s">
        <v>224</v>
      </c>
      <c r="H54" s="4" t="s">
        <v>224</v>
      </c>
      <c r="I54" s="4" t="s">
        <v>224</v>
      </c>
      <c r="J54" s="4" t="s">
        <v>224</v>
      </c>
      <c r="K54" s="72">
        <v>10</v>
      </c>
      <c r="L54" s="311" t="s">
        <v>224</v>
      </c>
      <c r="M54" s="72"/>
      <c r="N54" s="72"/>
      <c r="O54" s="92"/>
      <c r="P54" s="79">
        <f t="shared" si="6"/>
        <v>10</v>
      </c>
      <c r="Q54" s="385">
        <f t="shared" si="7"/>
        <v>1</v>
      </c>
      <c r="R54" s="109">
        <f t="shared" si="8"/>
        <v>10</v>
      </c>
    </row>
    <row r="55" spans="3:18" ht="13.5" customHeight="1">
      <c r="C55" s="43">
        <v>5</v>
      </c>
      <c r="D55" s="308" t="s">
        <v>403</v>
      </c>
      <c r="E55" s="308" t="s">
        <v>392</v>
      </c>
      <c r="F55" s="140" t="s">
        <v>224</v>
      </c>
      <c r="G55" s="140" t="s">
        <v>224</v>
      </c>
      <c r="H55" s="4" t="s">
        <v>224</v>
      </c>
      <c r="I55" s="5" t="s">
        <v>224</v>
      </c>
      <c r="J55" s="4" t="s">
        <v>224</v>
      </c>
      <c r="K55" s="311" t="s">
        <v>224</v>
      </c>
      <c r="L55" s="72">
        <v>10</v>
      </c>
      <c r="M55" s="72"/>
      <c r="N55" s="72"/>
      <c r="O55" s="92"/>
      <c r="P55" s="79">
        <f t="shared" si="6"/>
        <v>10</v>
      </c>
      <c r="Q55" s="385">
        <f t="shared" si="7"/>
        <v>1</v>
      </c>
      <c r="R55" s="109">
        <f t="shared" si="8"/>
        <v>10</v>
      </c>
    </row>
    <row r="56" spans="3:18" ht="13.5" customHeight="1">
      <c r="C56" s="43">
        <v>6</v>
      </c>
      <c r="D56" s="96"/>
      <c r="E56" s="96"/>
      <c r="F56" s="100"/>
      <c r="G56" s="100"/>
      <c r="H56" s="5"/>
      <c r="I56" s="5"/>
      <c r="J56" s="4"/>
      <c r="K56" s="72"/>
      <c r="L56" s="72"/>
      <c r="M56" s="72"/>
      <c r="N56" s="72"/>
      <c r="O56" s="92"/>
      <c r="P56" s="79">
        <f t="shared" si="6"/>
        <v>0</v>
      </c>
      <c r="Q56" s="385">
        <f t="shared" si="7"/>
        <v>0</v>
      </c>
      <c r="R56" s="109">
        <f t="shared" si="8"/>
        <v>0</v>
      </c>
    </row>
    <row r="57" spans="3:18" ht="13.5" customHeight="1">
      <c r="C57" s="43">
        <v>7</v>
      </c>
      <c r="D57" s="96"/>
      <c r="E57" s="96"/>
      <c r="F57" s="100"/>
      <c r="G57" s="100"/>
      <c r="H57" s="5"/>
      <c r="I57" s="4"/>
      <c r="J57" s="4"/>
      <c r="K57" s="72"/>
      <c r="L57" s="72"/>
      <c r="M57" s="72"/>
      <c r="N57" s="72"/>
      <c r="O57" s="92"/>
      <c r="P57" s="79">
        <f t="shared" si="6"/>
        <v>0</v>
      </c>
      <c r="Q57" s="385">
        <f t="shared" si="7"/>
        <v>0</v>
      </c>
      <c r="R57" s="109">
        <f t="shared" si="8"/>
        <v>0</v>
      </c>
    </row>
    <row r="58" spans="3:18" ht="13.5" customHeight="1">
      <c r="C58" s="43">
        <v>8</v>
      </c>
      <c r="D58" s="20"/>
      <c r="E58" s="20"/>
      <c r="F58" s="4"/>
      <c r="G58" s="5"/>
      <c r="H58" s="5"/>
      <c r="I58" s="5"/>
      <c r="J58" s="4"/>
      <c r="K58" s="72"/>
      <c r="L58" s="72"/>
      <c r="M58" s="72"/>
      <c r="N58" s="72"/>
      <c r="O58" s="92"/>
      <c r="P58" s="79">
        <f t="shared" si="6"/>
        <v>0</v>
      </c>
      <c r="Q58" s="385">
        <f t="shared" si="7"/>
        <v>0</v>
      </c>
      <c r="R58" s="109">
        <f t="shared" si="8"/>
        <v>0</v>
      </c>
    </row>
    <row r="59" spans="3:18" ht="13.5" customHeight="1" thickBot="1">
      <c r="C59" s="44">
        <v>9</v>
      </c>
      <c r="D59" s="22"/>
      <c r="E59" s="22"/>
      <c r="F59" s="40"/>
      <c r="G59" s="39"/>
      <c r="H59" s="39"/>
      <c r="I59" s="39"/>
      <c r="J59" s="40"/>
      <c r="K59" s="74"/>
      <c r="L59" s="74"/>
      <c r="M59" s="74"/>
      <c r="N59" s="74"/>
      <c r="O59" s="94"/>
      <c r="P59" s="80">
        <f t="shared" si="6"/>
        <v>0</v>
      </c>
      <c r="Q59" s="386">
        <f t="shared" si="7"/>
        <v>0</v>
      </c>
      <c r="R59" s="117">
        <f t="shared" si="8"/>
        <v>0</v>
      </c>
    </row>
    <row r="60" spans="3:16" ht="13.5" customHeight="1" thickBot="1">
      <c r="C60" s="114"/>
      <c r="D60" s="102"/>
      <c r="E60" s="103"/>
      <c r="F60" s="86"/>
      <c r="G60" s="87"/>
      <c r="H60" s="87"/>
      <c r="I60" s="87"/>
      <c r="J60" s="88"/>
      <c r="K60" s="89"/>
      <c r="L60" s="89"/>
      <c r="M60" s="89"/>
      <c r="N60" s="89"/>
      <c r="O60" s="90"/>
      <c r="P60" s="41"/>
    </row>
  </sheetData>
  <sheetProtection/>
  <autoFilter ref="A5:P43"/>
  <mergeCells count="2">
    <mergeCell ref="B2:O2"/>
    <mergeCell ref="C47:P47"/>
  </mergeCells>
  <printOptions/>
  <pageMargins left="0.4" right="0.2362204724409449" top="0.5511811023622047" bottom="0.984251968503937" header="0.1968503937007874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21"/>
  <sheetViews>
    <sheetView tabSelected="1" zoomScale="90" zoomScaleNormal="90" zoomScalePageLayoutView="0" workbookViewId="0" topLeftCell="A4">
      <selection activeCell="P8" sqref="P8"/>
    </sheetView>
  </sheetViews>
  <sheetFormatPr defaultColWidth="9.140625" defaultRowHeight="12.75"/>
  <cols>
    <col min="1" max="1" width="5.57421875" style="189" customWidth="1"/>
    <col min="2" max="2" width="22.00390625" style="189" customWidth="1"/>
    <col min="3" max="10" width="9.00390625" style="189" customWidth="1"/>
    <col min="11" max="12" width="9.00390625" style="189" hidden="1" customWidth="1"/>
    <col min="13" max="16384" width="9.140625" style="189" customWidth="1"/>
  </cols>
  <sheetData>
    <row r="1" ht="18" hidden="1"/>
    <row r="2" ht="18" hidden="1"/>
    <row r="3" spans="1:13" ht="13.5" customHeight="1" hidden="1">
      <c r="A3" s="191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191"/>
    </row>
    <row r="4" spans="1:13" s="258" customFormat="1" ht="75.75" customHeight="1" thickBot="1">
      <c r="A4" s="253"/>
      <c r="B4" s="216" t="s">
        <v>4</v>
      </c>
      <c r="C4" s="303" t="s">
        <v>339</v>
      </c>
      <c r="D4" s="304" t="s">
        <v>340</v>
      </c>
      <c r="E4" s="305" t="s">
        <v>260</v>
      </c>
      <c r="F4" s="306" t="s">
        <v>341</v>
      </c>
      <c r="G4" s="254" t="s">
        <v>295</v>
      </c>
      <c r="H4" s="255" t="s">
        <v>334</v>
      </c>
      <c r="I4" s="343" t="s">
        <v>359</v>
      </c>
      <c r="J4" s="362" t="s">
        <v>392</v>
      </c>
      <c r="K4" s="256"/>
      <c r="L4" s="257"/>
      <c r="M4" s="407" t="s">
        <v>337</v>
      </c>
    </row>
    <row r="5" spans="1:13" s="192" customFormat="1" ht="39.75" customHeight="1" thickBot="1">
      <c r="A5" s="215"/>
      <c r="B5" s="216" t="s">
        <v>338</v>
      </c>
      <c r="C5" s="261" t="s">
        <v>221</v>
      </c>
      <c r="D5" s="262" t="s">
        <v>222</v>
      </c>
      <c r="E5" s="263" t="s">
        <v>223</v>
      </c>
      <c r="F5" s="264" t="s">
        <v>229</v>
      </c>
      <c r="G5" s="265" t="s">
        <v>278</v>
      </c>
      <c r="H5" s="266" t="s">
        <v>320</v>
      </c>
      <c r="I5" s="337" t="s">
        <v>358</v>
      </c>
      <c r="J5" s="363" t="s">
        <v>400</v>
      </c>
      <c r="K5" s="259"/>
      <c r="L5" s="260"/>
      <c r="M5" s="408"/>
    </row>
    <row r="6" spans="1:13" ht="20.25" customHeight="1" thickBot="1">
      <c r="A6" s="215"/>
      <c r="B6" s="217" t="s">
        <v>323</v>
      </c>
      <c r="C6" s="233" t="s">
        <v>5</v>
      </c>
      <c r="D6" s="226" t="s">
        <v>10</v>
      </c>
      <c r="E6" s="224" t="s">
        <v>11</v>
      </c>
      <c r="F6" s="229" t="s">
        <v>12</v>
      </c>
      <c r="G6" s="221" t="s">
        <v>13</v>
      </c>
      <c r="H6" s="218" t="s">
        <v>14</v>
      </c>
      <c r="I6" s="206" t="s">
        <v>15</v>
      </c>
      <c r="J6" s="361" t="s">
        <v>16</v>
      </c>
      <c r="K6" s="206" t="s">
        <v>17</v>
      </c>
      <c r="L6" s="207" t="s">
        <v>18</v>
      </c>
      <c r="M6" s="208"/>
    </row>
    <row r="7" spans="1:13" ht="21" customHeight="1">
      <c r="A7" s="297">
        <v>1</v>
      </c>
      <c r="B7" s="295" t="s">
        <v>325</v>
      </c>
      <c r="C7" s="267">
        <f>Seniri!F44</f>
        <v>13</v>
      </c>
      <c r="D7" s="268">
        <f>Seniri!G44</f>
        <v>20</v>
      </c>
      <c r="E7" s="269">
        <f>Seniri!H44</f>
        <v>13</v>
      </c>
      <c r="F7" s="270">
        <f>Seniri!I44</f>
        <v>11</v>
      </c>
      <c r="G7" s="271">
        <f>Seniri!J44</f>
        <v>13</v>
      </c>
      <c r="H7" s="272">
        <f>Seniri!K44</f>
        <v>16</v>
      </c>
      <c r="I7" s="338">
        <f>Seniri!L44</f>
        <v>13</v>
      </c>
      <c r="J7" s="364">
        <f>Seniri!M44</f>
        <v>13</v>
      </c>
      <c r="K7" s="193">
        <f>Seniri!N44</f>
        <v>0</v>
      </c>
      <c r="L7" s="194">
        <f>Seniri!O44</f>
        <v>0</v>
      </c>
      <c r="M7" s="209">
        <f aca="true" t="shared" si="0" ref="M7:M19">SUM(C7:L7)</f>
        <v>112</v>
      </c>
    </row>
    <row r="8" spans="1:13" ht="21" customHeight="1">
      <c r="A8" s="298">
        <v>2</v>
      </c>
      <c r="B8" s="296" t="s">
        <v>324</v>
      </c>
      <c r="C8" s="273">
        <f>'Sen W'!F44</f>
        <v>3</v>
      </c>
      <c r="D8" s="274">
        <f>'Sen W'!G44</f>
        <v>2</v>
      </c>
      <c r="E8" s="275">
        <f>'Sen W'!H44</f>
        <v>1</v>
      </c>
      <c r="F8" s="276">
        <f>'Sen W'!I44</f>
        <v>3</v>
      </c>
      <c r="G8" s="277">
        <f>'Sen W'!J44</f>
        <v>2</v>
      </c>
      <c r="H8" s="278">
        <f>'Sen W'!K44</f>
        <v>2</v>
      </c>
      <c r="I8" s="339">
        <f>'Sen W'!L44</f>
        <v>2</v>
      </c>
      <c r="J8" s="365">
        <f>'Sen W'!M44</f>
        <v>2</v>
      </c>
      <c r="K8" s="195">
        <f>'Sen W'!N44</f>
        <v>0</v>
      </c>
      <c r="L8" s="196">
        <f>'Sen W'!O44</f>
        <v>0</v>
      </c>
      <c r="M8" s="210">
        <f t="shared" si="0"/>
        <v>17</v>
      </c>
    </row>
    <row r="9" spans="1:13" ht="21" customHeight="1">
      <c r="A9" s="300">
        <v>3</v>
      </c>
      <c r="B9" s="291" t="s">
        <v>326</v>
      </c>
      <c r="C9" s="273">
        <f>Juniori!F44</f>
        <v>11</v>
      </c>
      <c r="D9" s="274">
        <f>Juniori!G44</f>
        <v>10</v>
      </c>
      <c r="E9" s="275">
        <f>Juniori!H44</f>
        <v>11</v>
      </c>
      <c r="F9" s="276">
        <f>Juniori!I44</f>
        <v>8</v>
      </c>
      <c r="G9" s="277">
        <f>Juniori!J44</f>
        <v>12</v>
      </c>
      <c r="H9" s="278">
        <f>Juniori!K44</f>
        <v>9</v>
      </c>
      <c r="I9" s="339">
        <f>Juniori!L44</f>
        <v>6</v>
      </c>
      <c r="J9" s="365">
        <f>Juniori!M44</f>
        <v>7</v>
      </c>
      <c r="K9" s="195">
        <f>Juniori!N44</f>
        <v>0</v>
      </c>
      <c r="L9" s="196">
        <f>Juniori!O44</f>
        <v>0</v>
      </c>
      <c r="M9" s="210">
        <f t="shared" si="0"/>
        <v>74</v>
      </c>
    </row>
    <row r="10" spans="1:13" ht="21" customHeight="1">
      <c r="A10" s="300">
        <v>4</v>
      </c>
      <c r="B10" s="291" t="s">
        <v>327</v>
      </c>
      <c r="C10" s="273">
        <f>'Jun W '!F44</f>
        <v>3</v>
      </c>
      <c r="D10" s="274">
        <f>'Jun W '!G44</f>
        <v>5</v>
      </c>
      <c r="E10" s="275">
        <f>'Jun W '!H44</f>
        <v>5</v>
      </c>
      <c r="F10" s="276">
        <f>'Jun W '!I44</f>
        <v>4</v>
      </c>
      <c r="G10" s="277">
        <f>'Jun W '!J44</f>
        <v>2</v>
      </c>
      <c r="H10" s="278">
        <f>'Jun W '!K44</f>
        <v>4</v>
      </c>
      <c r="I10" s="339">
        <f>'Jun W '!L44</f>
        <v>4</v>
      </c>
      <c r="J10" s="365">
        <f>'Jun W '!M44</f>
        <v>3</v>
      </c>
      <c r="K10" s="195">
        <f>'Jun W '!N44</f>
        <v>0</v>
      </c>
      <c r="L10" s="196">
        <f>'Jun W '!O44</f>
        <v>0</v>
      </c>
      <c r="M10" s="210">
        <f t="shared" si="0"/>
        <v>30</v>
      </c>
    </row>
    <row r="11" spans="1:13" ht="21" customHeight="1">
      <c r="A11" s="299">
        <v>5</v>
      </c>
      <c r="B11" s="292" t="s">
        <v>328</v>
      </c>
      <c r="C11" s="273">
        <f>Kadeti!F44</f>
        <v>14</v>
      </c>
      <c r="D11" s="274">
        <f>Kadeti!G44</f>
        <v>11</v>
      </c>
      <c r="E11" s="275">
        <f>Kadeti!H44</f>
        <v>13</v>
      </c>
      <c r="F11" s="276">
        <f>Kadeti!I44</f>
        <v>10</v>
      </c>
      <c r="G11" s="277">
        <f>Kadeti!J44</f>
        <v>7</v>
      </c>
      <c r="H11" s="278">
        <f>Kadeti!K44</f>
        <v>12</v>
      </c>
      <c r="I11" s="339">
        <f>Kadeti!L44</f>
        <v>11</v>
      </c>
      <c r="J11" s="365">
        <f>Kadeti!M44</f>
        <v>8</v>
      </c>
      <c r="K11" s="195">
        <f>Kadeti!N44</f>
        <v>0</v>
      </c>
      <c r="L11" s="196">
        <f>Kadeti!O44</f>
        <v>0</v>
      </c>
      <c r="M11" s="210">
        <f t="shared" si="0"/>
        <v>86</v>
      </c>
    </row>
    <row r="12" spans="1:13" ht="21" customHeight="1">
      <c r="A12" s="299">
        <v>6</v>
      </c>
      <c r="B12" s="292" t="s">
        <v>329</v>
      </c>
      <c r="C12" s="273">
        <f>'Kadet W'!F44</f>
        <v>0</v>
      </c>
      <c r="D12" s="274">
        <f>'Kadet W'!G44</f>
        <v>0</v>
      </c>
      <c r="E12" s="275">
        <f>'Kadet W'!H44</f>
        <v>0</v>
      </c>
      <c r="F12" s="276">
        <f>'Kadet W'!I44</f>
        <v>0</v>
      </c>
      <c r="G12" s="277">
        <f>'Kadet W'!J44</f>
        <v>3</v>
      </c>
      <c r="H12" s="278">
        <f>'Kadet W'!K44</f>
        <v>0</v>
      </c>
      <c r="I12" s="339">
        <f>'Kadet W'!L44</f>
        <v>0</v>
      </c>
      <c r="J12" s="365">
        <f>'Kadet W'!M44</f>
        <v>0</v>
      </c>
      <c r="K12" s="195">
        <f>'Kadet W'!N44</f>
        <v>0</v>
      </c>
      <c r="L12" s="196">
        <f>'Kadet W'!O44</f>
        <v>0</v>
      </c>
      <c r="M12" s="210">
        <f t="shared" si="0"/>
        <v>3</v>
      </c>
    </row>
    <row r="13" spans="1:13" ht="21" customHeight="1">
      <c r="A13" s="299">
        <v>7</v>
      </c>
      <c r="B13" s="292" t="s">
        <v>335</v>
      </c>
      <c r="C13" s="273">
        <f>MLKadeti!F44</f>
        <v>5</v>
      </c>
      <c r="D13" s="274">
        <f>MLKadeti!G44</f>
        <v>6</v>
      </c>
      <c r="E13" s="275">
        <f>MLKadeti!H44</f>
        <v>5</v>
      </c>
      <c r="F13" s="276">
        <f>MLKadeti!I44</f>
        <v>2</v>
      </c>
      <c r="G13" s="277">
        <f>MLKadeti!J44</f>
        <v>4</v>
      </c>
      <c r="H13" s="278">
        <f>MLKadeti!K44</f>
        <v>5</v>
      </c>
      <c r="I13" s="339">
        <f>MLKadeti!L44</f>
        <v>5</v>
      </c>
      <c r="J13" s="365">
        <f>MLKadeti!M44</f>
        <v>6</v>
      </c>
      <c r="K13" s="195">
        <f>MLKadeti!N44</f>
        <v>0</v>
      </c>
      <c r="L13" s="196">
        <f>MLKadeti!O44</f>
        <v>0</v>
      </c>
      <c r="M13" s="210">
        <f t="shared" si="0"/>
        <v>38</v>
      </c>
    </row>
    <row r="14" spans="1:13" ht="21" customHeight="1">
      <c r="A14" s="299">
        <v>8</v>
      </c>
      <c r="B14" s="292" t="s">
        <v>330</v>
      </c>
      <c r="C14" s="273">
        <f>Polet!F44</f>
        <v>3</v>
      </c>
      <c r="D14" s="274">
        <f>Polet!G44</f>
        <v>3</v>
      </c>
      <c r="E14" s="275">
        <f>Polet!H44</f>
        <v>6</v>
      </c>
      <c r="F14" s="276">
        <f>Polet!I44</f>
        <v>4</v>
      </c>
      <c r="G14" s="277">
        <f>Polet!J44</f>
        <v>0</v>
      </c>
      <c r="H14" s="278">
        <f>Polet!K44</f>
        <v>2</v>
      </c>
      <c r="I14" s="339">
        <f>Polet!L44</f>
        <v>2</v>
      </c>
      <c r="J14" s="365">
        <f>Polet!M44</f>
        <v>4</v>
      </c>
      <c r="K14" s="195">
        <f>Polet!N44</f>
        <v>0</v>
      </c>
      <c r="L14" s="196">
        <f>Polet!O44</f>
        <v>0</v>
      </c>
      <c r="M14" s="210">
        <f t="shared" si="0"/>
        <v>24</v>
      </c>
    </row>
    <row r="15" spans="1:13" ht="21" customHeight="1">
      <c r="A15" s="301">
        <v>9</v>
      </c>
      <c r="B15" s="293" t="s">
        <v>331</v>
      </c>
      <c r="C15" s="279">
        <f>Mast!F44</f>
        <v>13</v>
      </c>
      <c r="D15" s="280">
        <f>Mast!G44</f>
        <v>18</v>
      </c>
      <c r="E15" s="281">
        <f>Mast!H44</f>
        <v>14</v>
      </c>
      <c r="F15" s="282">
        <f>Mast!I44</f>
        <v>17</v>
      </c>
      <c r="G15" s="283">
        <f>Mast!J44</f>
        <v>15</v>
      </c>
      <c r="H15" s="284">
        <f>Mast!K44</f>
        <v>11</v>
      </c>
      <c r="I15" s="340">
        <f>Mast!L44</f>
        <v>12</v>
      </c>
      <c r="J15" s="366">
        <f>Mast!M44</f>
        <v>12</v>
      </c>
      <c r="K15" s="197">
        <f>Mast!N44</f>
        <v>0</v>
      </c>
      <c r="L15" s="198">
        <f>Mast!O44</f>
        <v>0</v>
      </c>
      <c r="M15" s="210">
        <f t="shared" si="0"/>
        <v>112</v>
      </c>
    </row>
    <row r="16" spans="1:13" ht="21" customHeight="1">
      <c r="A16" s="301">
        <v>10</v>
      </c>
      <c r="B16" s="293" t="s">
        <v>332</v>
      </c>
      <c r="C16" s="273">
        <f>'Hobi S'!F44</f>
        <v>8</v>
      </c>
      <c r="D16" s="274">
        <f>'Hobi S'!G44</f>
        <v>12</v>
      </c>
      <c r="E16" s="275">
        <f>'Hobi S'!H44</f>
        <v>11</v>
      </c>
      <c r="F16" s="276">
        <f>'Hobi S'!I44</f>
        <v>12</v>
      </c>
      <c r="G16" s="277">
        <f>'Hobi S'!J44</f>
        <v>6</v>
      </c>
      <c r="H16" s="278">
        <f>'Hobi S'!K44</f>
        <v>5</v>
      </c>
      <c r="I16" s="339">
        <f>'Hobi S'!L44</f>
        <v>9</v>
      </c>
      <c r="J16" s="365">
        <f>'Hobi S'!M44</f>
        <v>5</v>
      </c>
      <c r="K16" s="195">
        <f>'Hobi S'!N44</f>
        <v>0</v>
      </c>
      <c r="L16" s="196">
        <f>'Hobi S'!O44</f>
        <v>0</v>
      </c>
      <c r="M16" s="210">
        <f t="shared" si="0"/>
        <v>68</v>
      </c>
    </row>
    <row r="17" spans="1:13" ht="21" customHeight="1" thickBot="1">
      <c r="A17" s="302">
        <v>11</v>
      </c>
      <c r="B17" s="294" t="s">
        <v>333</v>
      </c>
      <c r="C17" s="285">
        <f>'Hobi F'!F44</f>
        <v>4</v>
      </c>
      <c r="D17" s="286">
        <f>'Hobi F'!G44</f>
        <v>3</v>
      </c>
      <c r="E17" s="287">
        <f>'Hobi F'!H44</f>
        <v>0</v>
      </c>
      <c r="F17" s="288">
        <f>'Hobi F'!I44</f>
        <v>1</v>
      </c>
      <c r="G17" s="289">
        <f>'Hobi F'!J44</f>
        <v>5</v>
      </c>
      <c r="H17" s="290">
        <f>'Hobi F'!K44</f>
        <v>4</v>
      </c>
      <c r="I17" s="341">
        <f>'Hobi F'!L44</f>
        <v>4</v>
      </c>
      <c r="J17" s="367">
        <f>'Hobi F'!M44</f>
        <v>20</v>
      </c>
      <c r="K17" s="199">
        <f>'Hobi F'!N44</f>
        <v>0</v>
      </c>
      <c r="L17" s="200">
        <f>'Hobi F'!O44</f>
        <v>0</v>
      </c>
      <c r="M17" s="211">
        <f t="shared" si="0"/>
        <v>41</v>
      </c>
    </row>
    <row r="18" spans="1:13" ht="13.5" customHeight="1" hidden="1">
      <c r="A18" s="193"/>
      <c r="B18" s="212"/>
      <c r="C18" s="234"/>
      <c r="D18" s="227"/>
      <c r="E18" s="225"/>
      <c r="F18" s="230"/>
      <c r="G18" s="222"/>
      <c r="H18" s="219"/>
      <c r="I18" s="201"/>
      <c r="J18" s="368"/>
      <c r="K18" s="201"/>
      <c r="L18" s="202"/>
      <c r="M18" s="209">
        <f t="shared" si="0"/>
        <v>0</v>
      </c>
    </row>
    <row r="19" spans="1:13" ht="13.5" customHeight="1" hidden="1">
      <c r="A19" s="204"/>
      <c r="B19" s="213"/>
      <c r="C19" s="235"/>
      <c r="D19" s="228"/>
      <c r="E19" s="232"/>
      <c r="F19" s="231"/>
      <c r="G19" s="223"/>
      <c r="H19" s="220"/>
      <c r="I19" s="203"/>
      <c r="J19" s="369"/>
      <c r="K19" s="203"/>
      <c r="L19" s="205"/>
      <c r="M19" s="214">
        <f t="shared" si="0"/>
        <v>0</v>
      </c>
    </row>
    <row r="20" spans="1:13" s="190" customFormat="1" ht="15" customHeight="1" thickBot="1">
      <c r="A20" s="237"/>
      <c r="B20" s="236" t="s">
        <v>336</v>
      </c>
      <c r="C20" s="238">
        <f aca="true" t="shared" si="1" ref="C20:L20">COUNTIF(C7:C19,"&gt;0")</f>
        <v>10</v>
      </c>
      <c r="D20" s="239">
        <f t="shared" si="1"/>
        <v>10</v>
      </c>
      <c r="E20" s="240">
        <f t="shared" si="1"/>
        <v>9</v>
      </c>
      <c r="F20" s="241">
        <f t="shared" si="1"/>
        <v>10</v>
      </c>
      <c r="G20" s="242">
        <f t="shared" si="1"/>
        <v>10</v>
      </c>
      <c r="H20" s="243">
        <f t="shared" si="1"/>
        <v>10</v>
      </c>
      <c r="I20" s="244">
        <f t="shared" si="1"/>
        <v>10</v>
      </c>
      <c r="J20" s="370">
        <f t="shared" si="1"/>
        <v>10</v>
      </c>
      <c r="K20" s="244">
        <f t="shared" si="1"/>
        <v>0</v>
      </c>
      <c r="L20" s="245">
        <f t="shared" si="1"/>
        <v>0</v>
      </c>
      <c r="M20" s="246"/>
    </row>
    <row r="21" spans="1:13" s="252" customFormat="1" ht="34.5" customHeight="1" thickBot="1">
      <c r="A21" s="249"/>
      <c r="B21" s="250" t="s">
        <v>321</v>
      </c>
      <c r="C21" s="247">
        <f aca="true" t="shared" si="2" ref="C21:M21">SUM(C7:C19)</f>
        <v>77</v>
      </c>
      <c r="D21" s="247">
        <f t="shared" si="2"/>
        <v>90</v>
      </c>
      <c r="E21" s="247">
        <f t="shared" si="2"/>
        <v>79</v>
      </c>
      <c r="F21" s="247">
        <f t="shared" si="2"/>
        <v>72</v>
      </c>
      <c r="G21" s="247">
        <f t="shared" si="2"/>
        <v>69</v>
      </c>
      <c r="H21" s="247">
        <f t="shared" si="2"/>
        <v>70</v>
      </c>
      <c r="I21" s="247">
        <f t="shared" si="2"/>
        <v>68</v>
      </c>
      <c r="J21" s="247">
        <f t="shared" si="2"/>
        <v>80</v>
      </c>
      <c r="K21" s="247">
        <f t="shared" si="2"/>
        <v>0</v>
      </c>
      <c r="L21" s="248">
        <f t="shared" si="2"/>
        <v>0</v>
      </c>
      <c r="M21" s="251">
        <f t="shared" si="2"/>
        <v>605</v>
      </c>
    </row>
  </sheetData>
  <sheetProtection/>
  <mergeCells count="2">
    <mergeCell ref="B3:L3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B1">
      <selection activeCell="R6" sqref="B6:R6"/>
    </sheetView>
  </sheetViews>
  <sheetFormatPr defaultColWidth="9.140625" defaultRowHeight="13.5" customHeight="1"/>
  <cols>
    <col min="1" max="1" width="5.00390625" style="10" customWidth="1"/>
    <col min="2" max="5" width="13.28125" style="6" customWidth="1"/>
    <col min="6" max="15" width="5.421875" style="10" customWidth="1"/>
    <col min="16" max="16" width="7.7109375" style="33" customWidth="1"/>
    <col min="17" max="17" width="5.140625" style="10" customWidth="1"/>
    <col min="18" max="18" width="6.140625" style="6" customWidth="1"/>
    <col min="19" max="16384" width="9.140625" style="6" customWidth="1"/>
  </cols>
  <sheetData>
    <row r="2" spans="2:15" ht="13.5" customHeight="1">
      <c r="B2" s="405" t="s">
        <v>271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7" s="2" customFormat="1" ht="13.5" customHeight="1" thickBot="1">
      <c r="A3" s="3"/>
      <c r="F3" s="3"/>
      <c r="G3" s="3"/>
      <c r="H3" s="3"/>
      <c r="I3" s="3"/>
      <c r="J3" s="3"/>
      <c r="K3" s="3"/>
      <c r="L3" s="3"/>
      <c r="M3" s="3"/>
      <c r="N3" s="3"/>
      <c r="O3" s="3"/>
      <c r="P3" s="33"/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128">
        <v>1</v>
      </c>
      <c r="B6" s="419" t="s">
        <v>484</v>
      </c>
      <c r="C6" s="419" t="s">
        <v>485</v>
      </c>
      <c r="D6" s="419" t="s">
        <v>486</v>
      </c>
      <c r="E6" s="419" t="s">
        <v>487</v>
      </c>
      <c r="F6" s="420">
        <v>35</v>
      </c>
      <c r="G6" s="420">
        <v>35</v>
      </c>
      <c r="H6" s="421" t="s">
        <v>224</v>
      </c>
      <c r="I6" s="422">
        <v>30</v>
      </c>
      <c r="J6" s="422">
        <v>30</v>
      </c>
      <c r="K6" s="422">
        <v>0</v>
      </c>
      <c r="L6" s="423">
        <v>30</v>
      </c>
      <c r="M6" s="423">
        <v>35</v>
      </c>
      <c r="N6" s="423"/>
      <c r="O6" s="424"/>
      <c r="P6" s="418">
        <f aca="true" t="shared" si="0" ref="P6:P11">SUM(F6:O6)</f>
        <v>195</v>
      </c>
      <c r="Q6" s="425">
        <f aca="true" t="shared" si="1" ref="Q6:Q11">COUNTIF(F6:O6,"&gt;0")</f>
        <v>6</v>
      </c>
      <c r="R6" s="416">
        <f>P6-F6-G6</f>
        <v>125</v>
      </c>
    </row>
    <row r="7" spans="1:18" ht="13.5" customHeight="1" thickBot="1">
      <c r="A7" s="129">
        <v>2</v>
      </c>
      <c r="B7" s="153" t="s">
        <v>318</v>
      </c>
      <c r="C7" s="153" t="s">
        <v>319</v>
      </c>
      <c r="D7" s="153" t="s">
        <v>309</v>
      </c>
      <c r="E7" s="153" t="s">
        <v>309</v>
      </c>
      <c r="F7" s="167">
        <v>27</v>
      </c>
      <c r="G7" s="154" t="s">
        <v>224</v>
      </c>
      <c r="H7" s="167">
        <v>35</v>
      </c>
      <c r="I7" s="175">
        <v>27</v>
      </c>
      <c r="J7" s="175" t="s">
        <v>224</v>
      </c>
      <c r="K7" s="312" t="s">
        <v>224</v>
      </c>
      <c r="L7" s="4" t="s">
        <v>224</v>
      </c>
      <c r="M7" s="4" t="s">
        <v>224</v>
      </c>
      <c r="N7" s="4"/>
      <c r="O7" s="130"/>
      <c r="P7" s="30">
        <f t="shared" si="0"/>
        <v>89</v>
      </c>
      <c r="Q7" s="379">
        <f t="shared" si="1"/>
        <v>3</v>
      </c>
      <c r="R7" s="380">
        <f>P7</f>
        <v>89</v>
      </c>
    </row>
    <row r="8" spans="1:18" ht="13.5" customHeight="1" thickBot="1">
      <c r="A8" s="129">
        <v>3</v>
      </c>
      <c r="B8" s="153" t="s">
        <v>231</v>
      </c>
      <c r="C8" s="153" t="s">
        <v>232</v>
      </c>
      <c r="D8" s="153" t="s">
        <v>309</v>
      </c>
      <c r="E8" s="153" t="s">
        <v>309</v>
      </c>
      <c r="F8" s="175" t="s">
        <v>224</v>
      </c>
      <c r="G8" s="175" t="s">
        <v>224</v>
      </c>
      <c r="H8" s="175" t="s">
        <v>224</v>
      </c>
      <c r="I8" s="175">
        <v>35</v>
      </c>
      <c r="J8" s="175">
        <v>35</v>
      </c>
      <c r="K8" s="175">
        <v>0</v>
      </c>
      <c r="L8" s="4" t="s">
        <v>224</v>
      </c>
      <c r="M8" s="4" t="s">
        <v>224</v>
      </c>
      <c r="N8" s="4"/>
      <c r="O8" s="130"/>
      <c r="P8" s="30">
        <f t="shared" si="0"/>
        <v>70</v>
      </c>
      <c r="Q8" s="379">
        <f t="shared" si="1"/>
        <v>2</v>
      </c>
      <c r="R8" s="380">
        <f>P8</f>
        <v>70</v>
      </c>
    </row>
    <row r="9" spans="1:18" ht="13.5" customHeight="1" thickBot="1">
      <c r="A9" s="129">
        <v>4</v>
      </c>
      <c r="B9" s="153" t="s">
        <v>367</v>
      </c>
      <c r="C9" s="153" t="s">
        <v>368</v>
      </c>
      <c r="D9" s="153" t="s">
        <v>369</v>
      </c>
      <c r="E9" s="153" t="s">
        <v>233</v>
      </c>
      <c r="F9" s="312" t="s">
        <v>224</v>
      </c>
      <c r="G9" s="312" t="s">
        <v>224</v>
      </c>
      <c r="H9" s="312" t="s">
        <v>224</v>
      </c>
      <c r="I9" s="312" t="s">
        <v>224</v>
      </c>
      <c r="J9" s="312" t="s">
        <v>224</v>
      </c>
      <c r="K9" s="312" t="s">
        <v>224</v>
      </c>
      <c r="L9" s="4">
        <v>35</v>
      </c>
      <c r="M9" s="4" t="s">
        <v>224</v>
      </c>
      <c r="N9" s="4"/>
      <c r="O9" s="130"/>
      <c r="P9" s="30">
        <f t="shared" si="0"/>
        <v>35</v>
      </c>
      <c r="Q9" s="379">
        <f t="shared" si="1"/>
        <v>1</v>
      </c>
      <c r="R9" s="380">
        <f>P9</f>
        <v>35</v>
      </c>
    </row>
    <row r="10" spans="1:18" ht="13.5" customHeight="1" thickBot="1">
      <c r="A10" s="129">
        <v>5</v>
      </c>
      <c r="B10" s="153" t="s">
        <v>310</v>
      </c>
      <c r="C10" s="153" t="s">
        <v>311</v>
      </c>
      <c r="D10" s="153" t="s">
        <v>312</v>
      </c>
      <c r="E10" s="153" t="s">
        <v>313</v>
      </c>
      <c r="F10" s="154" t="s">
        <v>224</v>
      </c>
      <c r="G10" s="167">
        <v>30</v>
      </c>
      <c r="H10" s="154" t="s">
        <v>224</v>
      </c>
      <c r="I10" s="175" t="s">
        <v>224</v>
      </c>
      <c r="J10" s="175" t="s">
        <v>224</v>
      </c>
      <c r="K10" s="312" t="s">
        <v>224</v>
      </c>
      <c r="L10" s="4" t="s">
        <v>224</v>
      </c>
      <c r="M10" s="4" t="s">
        <v>224</v>
      </c>
      <c r="N10" s="4"/>
      <c r="O10" s="130"/>
      <c r="P10" s="30">
        <f t="shared" si="0"/>
        <v>30</v>
      </c>
      <c r="Q10" s="379">
        <f t="shared" si="1"/>
        <v>1</v>
      </c>
      <c r="R10" s="380">
        <f>P10</f>
        <v>30</v>
      </c>
    </row>
    <row r="11" spans="1:18" ht="13.5" customHeight="1" thickBot="1">
      <c r="A11" s="129">
        <v>6</v>
      </c>
      <c r="B11" s="352" t="s">
        <v>314</v>
      </c>
      <c r="C11" s="352" t="s">
        <v>315</v>
      </c>
      <c r="D11" s="352" t="s">
        <v>316</v>
      </c>
      <c r="E11" s="352" t="s">
        <v>317</v>
      </c>
      <c r="F11" s="167">
        <v>30</v>
      </c>
      <c r="G11" s="154" t="s">
        <v>224</v>
      </c>
      <c r="H11" s="154" t="s">
        <v>224</v>
      </c>
      <c r="I11" s="175" t="s">
        <v>224</v>
      </c>
      <c r="J11" s="175" t="s">
        <v>224</v>
      </c>
      <c r="K11" s="312" t="s">
        <v>224</v>
      </c>
      <c r="L11" s="4" t="s">
        <v>224</v>
      </c>
      <c r="M11" s="4" t="s">
        <v>224</v>
      </c>
      <c r="N11" s="4"/>
      <c r="O11" s="130"/>
      <c r="P11" s="30">
        <f t="shared" si="0"/>
        <v>30</v>
      </c>
      <c r="Q11" s="379">
        <f t="shared" si="1"/>
        <v>1</v>
      </c>
      <c r="R11" s="380">
        <f>P11</f>
        <v>30</v>
      </c>
    </row>
    <row r="12" spans="1:18" ht="13.5" customHeight="1" thickBot="1">
      <c r="A12" s="344">
        <v>7</v>
      </c>
      <c r="B12" s="349" t="s">
        <v>397</v>
      </c>
      <c r="C12" s="349" t="s">
        <v>232</v>
      </c>
      <c r="D12" s="349" t="s">
        <v>285</v>
      </c>
      <c r="E12" s="349" t="s">
        <v>233</v>
      </c>
      <c r="F12" s="36" t="s">
        <v>224</v>
      </c>
      <c r="G12" s="5" t="s">
        <v>224</v>
      </c>
      <c r="H12" s="4" t="s">
        <v>224</v>
      </c>
      <c r="I12" s="4" t="s">
        <v>224</v>
      </c>
      <c r="J12" s="4" t="s">
        <v>224</v>
      </c>
      <c r="K12" s="4" t="s">
        <v>224</v>
      </c>
      <c r="L12" s="4" t="s">
        <v>224</v>
      </c>
      <c r="M12" s="4">
        <v>30</v>
      </c>
      <c r="N12" s="4"/>
      <c r="O12" s="130"/>
      <c r="P12" s="30">
        <f aca="true" t="shared" si="2" ref="P12:P42">SUM(F12:O12)</f>
        <v>30</v>
      </c>
      <c r="Q12" s="379">
        <f aca="true" t="shared" si="3" ref="Q12:Q42">COUNTIF(F12:O12,"&gt;0")</f>
        <v>1</v>
      </c>
      <c r="R12" s="380">
        <f aca="true" t="shared" si="4" ref="R12:R42">P12</f>
        <v>30</v>
      </c>
    </row>
    <row r="13" spans="1:18" ht="13.5" customHeight="1" thickBot="1">
      <c r="A13" s="129">
        <v>8</v>
      </c>
      <c r="B13" s="172"/>
      <c r="C13" s="172"/>
      <c r="D13" s="172"/>
      <c r="E13" s="172"/>
      <c r="F13" s="5"/>
      <c r="G13" s="162"/>
      <c r="H13" s="162"/>
      <c r="I13" s="162"/>
      <c r="J13" s="162"/>
      <c r="K13" s="162"/>
      <c r="L13" s="4"/>
      <c r="M13" s="4"/>
      <c r="N13" s="4"/>
      <c r="O13" s="130"/>
      <c r="P13" s="30">
        <f t="shared" si="2"/>
        <v>0</v>
      </c>
      <c r="Q13" s="379">
        <f t="shared" si="3"/>
        <v>0</v>
      </c>
      <c r="R13" s="380">
        <f t="shared" si="4"/>
        <v>0</v>
      </c>
    </row>
    <row r="14" spans="1:18" ht="13.5" customHeight="1" thickBot="1">
      <c r="A14" s="129">
        <v>9</v>
      </c>
      <c r="B14" s="96"/>
      <c r="C14" s="96"/>
      <c r="D14" s="96"/>
      <c r="E14" s="96"/>
      <c r="F14" s="5"/>
      <c r="G14" s="5"/>
      <c r="H14" s="4"/>
      <c r="I14" s="4"/>
      <c r="J14" s="4"/>
      <c r="K14" s="4"/>
      <c r="L14" s="4"/>
      <c r="M14" s="4"/>
      <c r="N14" s="4"/>
      <c r="O14" s="130"/>
      <c r="P14" s="30">
        <f t="shared" si="2"/>
        <v>0</v>
      </c>
      <c r="Q14" s="379">
        <f t="shared" si="3"/>
        <v>0</v>
      </c>
      <c r="R14" s="380">
        <f t="shared" si="4"/>
        <v>0</v>
      </c>
    </row>
    <row r="15" spans="1:18" ht="13.5" customHeight="1" thickBot="1">
      <c r="A15" s="129">
        <v>10</v>
      </c>
      <c r="B15" s="96"/>
      <c r="C15" s="96"/>
      <c r="D15" s="96"/>
      <c r="E15" s="96"/>
      <c r="F15" s="4"/>
      <c r="G15" s="4"/>
      <c r="H15" s="4"/>
      <c r="I15" s="4"/>
      <c r="J15" s="4"/>
      <c r="K15" s="4"/>
      <c r="L15" s="4"/>
      <c r="M15" s="4"/>
      <c r="N15" s="4"/>
      <c r="O15" s="130"/>
      <c r="P15" s="30">
        <f t="shared" si="2"/>
        <v>0</v>
      </c>
      <c r="Q15" s="379">
        <f t="shared" si="3"/>
        <v>0</v>
      </c>
      <c r="R15" s="380">
        <f t="shared" si="4"/>
        <v>0</v>
      </c>
    </row>
    <row r="16" spans="1:18" ht="13.5" customHeight="1" thickBot="1">
      <c r="A16" s="129">
        <v>11</v>
      </c>
      <c r="B16" s="96"/>
      <c r="C16" s="96"/>
      <c r="D16" s="96"/>
      <c r="E16" s="96"/>
      <c r="F16" s="4"/>
      <c r="G16" s="5"/>
      <c r="H16" s="4"/>
      <c r="I16" s="4"/>
      <c r="J16" s="4"/>
      <c r="K16" s="4"/>
      <c r="L16" s="4"/>
      <c r="M16" s="4"/>
      <c r="N16" s="4"/>
      <c r="O16" s="130"/>
      <c r="P16" s="30">
        <f t="shared" si="2"/>
        <v>0</v>
      </c>
      <c r="Q16" s="379">
        <f t="shared" si="3"/>
        <v>0</v>
      </c>
      <c r="R16" s="380">
        <f t="shared" si="4"/>
        <v>0</v>
      </c>
    </row>
    <row r="17" spans="1:18" ht="13.5" customHeight="1" thickBot="1">
      <c r="A17" s="129">
        <v>12</v>
      </c>
      <c r="B17" s="96"/>
      <c r="C17" s="96"/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130"/>
      <c r="P17" s="30">
        <f t="shared" si="2"/>
        <v>0</v>
      </c>
      <c r="Q17" s="379">
        <f t="shared" si="3"/>
        <v>0</v>
      </c>
      <c r="R17" s="380">
        <f t="shared" si="4"/>
        <v>0</v>
      </c>
    </row>
    <row r="18" spans="1:18" ht="13.5" customHeight="1" thickBot="1">
      <c r="A18" s="129">
        <v>13</v>
      </c>
      <c r="B18" s="96"/>
      <c r="C18" s="96"/>
      <c r="D18" s="96"/>
      <c r="E18" s="96"/>
      <c r="F18" s="4"/>
      <c r="G18" s="4"/>
      <c r="H18" s="4"/>
      <c r="I18" s="4"/>
      <c r="J18" s="4"/>
      <c r="K18" s="4"/>
      <c r="L18" s="4"/>
      <c r="M18" s="4"/>
      <c r="N18" s="4"/>
      <c r="O18" s="130"/>
      <c r="P18" s="30">
        <f t="shared" si="2"/>
        <v>0</v>
      </c>
      <c r="Q18" s="379">
        <f t="shared" si="3"/>
        <v>0</v>
      </c>
      <c r="R18" s="380">
        <f t="shared" si="4"/>
        <v>0</v>
      </c>
    </row>
    <row r="19" spans="1:18" ht="13.5" customHeight="1" thickBot="1">
      <c r="A19" s="129">
        <v>14</v>
      </c>
      <c r="B19" s="96"/>
      <c r="C19" s="96"/>
      <c r="D19" s="96"/>
      <c r="E19" s="96"/>
      <c r="F19" s="5"/>
      <c r="G19" s="4"/>
      <c r="H19" s="5"/>
      <c r="I19" s="4"/>
      <c r="J19" s="4"/>
      <c r="K19" s="4"/>
      <c r="L19" s="4"/>
      <c r="M19" s="4"/>
      <c r="N19" s="4"/>
      <c r="O19" s="130"/>
      <c r="P19" s="30">
        <f t="shared" si="2"/>
        <v>0</v>
      </c>
      <c r="Q19" s="379">
        <f t="shared" si="3"/>
        <v>0</v>
      </c>
      <c r="R19" s="380">
        <f t="shared" si="4"/>
        <v>0</v>
      </c>
    </row>
    <row r="20" spans="1:18" ht="13.5" customHeight="1" thickBot="1">
      <c r="A20" s="129">
        <v>15</v>
      </c>
      <c r="B20" s="96"/>
      <c r="C20" s="96"/>
      <c r="D20" s="96"/>
      <c r="E20" s="96"/>
      <c r="F20" s="4"/>
      <c r="G20" s="5"/>
      <c r="H20" s="4"/>
      <c r="I20" s="4"/>
      <c r="J20" s="4"/>
      <c r="K20" s="4"/>
      <c r="L20" s="4"/>
      <c r="M20" s="4"/>
      <c r="N20" s="4"/>
      <c r="O20" s="130"/>
      <c r="P20" s="30">
        <f t="shared" si="2"/>
        <v>0</v>
      </c>
      <c r="Q20" s="379">
        <f t="shared" si="3"/>
        <v>0</v>
      </c>
      <c r="R20" s="380">
        <f t="shared" si="4"/>
        <v>0</v>
      </c>
    </row>
    <row r="21" spans="1:18" ht="13.5" customHeight="1" thickBot="1">
      <c r="A21" s="129">
        <v>16</v>
      </c>
      <c r="B21" s="96"/>
      <c r="C21" s="96"/>
      <c r="D21" s="96"/>
      <c r="E21" s="96"/>
      <c r="F21" s="4"/>
      <c r="G21" s="5"/>
      <c r="H21" s="4"/>
      <c r="I21" s="4"/>
      <c r="J21" s="4"/>
      <c r="K21" s="4"/>
      <c r="L21" s="4"/>
      <c r="M21" s="4"/>
      <c r="N21" s="4"/>
      <c r="O21" s="130"/>
      <c r="P21" s="30">
        <f t="shared" si="2"/>
        <v>0</v>
      </c>
      <c r="Q21" s="379">
        <f t="shared" si="3"/>
        <v>0</v>
      </c>
      <c r="R21" s="380">
        <f t="shared" si="4"/>
        <v>0</v>
      </c>
    </row>
    <row r="22" spans="1:18" ht="13.5" customHeight="1" thickBot="1">
      <c r="A22" s="129">
        <v>17</v>
      </c>
      <c r="B22" s="96"/>
      <c r="C22" s="96"/>
      <c r="D22" s="96"/>
      <c r="E22" s="96"/>
      <c r="F22" s="4"/>
      <c r="G22" s="4"/>
      <c r="H22" s="5"/>
      <c r="I22" s="4"/>
      <c r="J22" s="4"/>
      <c r="K22" s="4"/>
      <c r="L22" s="4"/>
      <c r="M22" s="4"/>
      <c r="N22" s="4"/>
      <c r="O22" s="130"/>
      <c r="P22" s="30">
        <f t="shared" si="2"/>
        <v>0</v>
      </c>
      <c r="Q22" s="379">
        <f t="shared" si="3"/>
        <v>0</v>
      </c>
      <c r="R22" s="380">
        <f t="shared" si="4"/>
        <v>0</v>
      </c>
    </row>
    <row r="23" spans="1:18" ht="13.5" customHeight="1" thickBot="1">
      <c r="A23" s="129">
        <v>18</v>
      </c>
      <c r="B23" s="96"/>
      <c r="C23" s="96"/>
      <c r="D23" s="96"/>
      <c r="E23" s="96"/>
      <c r="F23" s="5"/>
      <c r="G23" s="5"/>
      <c r="H23" s="5"/>
      <c r="I23" s="4"/>
      <c r="J23" s="4"/>
      <c r="K23" s="4"/>
      <c r="L23" s="4"/>
      <c r="M23" s="4"/>
      <c r="N23" s="4"/>
      <c r="O23" s="130"/>
      <c r="P23" s="30">
        <f t="shared" si="2"/>
        <v>0</v>
      </c>
      <c r="Q23" s="379">
        <f t="shared" si="3"/>
        <v>0</v>
      </c>
      <c r="R23" s="380">
        <f t="shared" si="4"/>
        <v>0</v>
      </c>
    </row>
    <row r="24" spans="1:18" ht="13.5" customHeight="1" thickBot="1">
      <c r="A24" s="129">
        <v>19</v>
      </c>
      <c r="B24" s="96"/>
      <c r="C24" s="96"/>
      <c r="D24" s="96"/>
      <c r="E24" s="96"/>
      <c r="F24" s="4"/>
      <c r="G24" s="4"/>
      <c r="H24" s="4"/>
      <c r="I24" s="5"/>
      <c r="J24" s="5"/>
      <c r="K24" s="5"/>
      <c r="L24" s="5"/>
      <c r="M24" s="5"/>
      <c r="N24" s="5"/>
      <c r="O24" s="131"/>
      <c r="P24" s="30">
        <f t="shared" si="2"/>
        <v>0</v>
      </c>
      <c r="Q24" s="379">
        <f t="shared" si="3"/>
        <v>0</v>
      </c>
      <c r="R24" s="380">
        <f t="shared" si="4"/>
        <v>0</v>
      </c>
    </row>
    <row r="25" spans="1:18" ht="13.5" customHeight="1" thickBot="1">
      <c r="A25" s="129">
        <v>20</v>
      </c>
      <c r="B25" s="96"/>
      <c r="C25" s="96"/>
      <c r="D25" s="96"/>
      <c r="E25" s="96"/>
      <c r="F25" s="5"/>
      <c r="G25" s="4"/>
      <c r="H25" s="4"/>
      <c r="I25" s="5"/>
      <c r="J25" s="5"/>
      <c r="K25" s="5"/>
      <c r="L25" s="5"/>
      <c r="M25" s="5"/>
      <c r="N25" s="5"/>
      <c r="O25" s="131"/>
      <c r="P25" s="30">
        <f t="shared" si="2"/>
        <v>0</v>
      </c>
      <c r="Q25" s="379">
        <f t="shared" si="3"/>
        <v>0</v>
      </c>
      <c r="R25" s="380">
        <f t="shared" si="4"/>
        <v>0</v>
      </c>
    </row>
    <row r="26" spans="1:18" ht="13.5" customHeight="1" thickBot="1">
      <c r="A26" s="129">
        <v>21</v>
      </c>
      <c r="B26" s="96"/>
      <c r="C26" s="96"/>
      <c r="D26" s="96"/>
      <c r="E26" s="96"/>
      <c r="F26" s="5"/>
      <c r="G26" s="4"/>
      <c r="H26" s="4"/>
      <c r="I26" s="5"/>
      <c r="J26" s="5"/>
      <c r="K26" s="5"/>
      <c r="L26" s="5"/>
      <c r="M26" s="5"/>
      <c r="N26" s="5"/>
      <c r="O26" s="131"/>
      <c r="P26" s="30">
        <f t="shared" si="2"/>
        <v>0</v>
      </c>
      <c r="Q26" s="379">
        <f t="shared" si="3"/>
        <v>0</v>
      </c>
      <c r="R26" s="380">
        <f t="shared" si="4"/>
        <v>0</v>
      </c>
    </row>
    <row r="27" spans="1:18" ht="13.5" customHeight="1" thickBot="1">
      <c r="A27" s="129">
        <v>22</v>
      </c>
      <c r="B27" s="96"/>
      <c r="C27" s="96"/>
      <c r="D27" s="96"/>
      <c r="E27" s="96"/>
      <c r="F27" s="4"/>
      <c r="G27" s="4"/>
      <c r="H27" s="4"/>
      <c r="I27" s="5"/>
      <c r="J27" s="5"/>
      <c r="K27" s="5"/>
      <c r="L27" s="5"/>
      <c r="M27" s="5"/>
      <c r="N27" s="5"/>
      <c r="O27" s="131"/>
      <c r="P27" s="30">
        <f t="shared" si="2"/>
        <v>0</v>
      </c>
      <c r="Q27" s="379">
        <f t="shared" si="3"/>
        <v>0</v>
      </c>
      <c r="R27" s="380">
        <f t="shared" si="4"/>
        <v>0</v>
      </c>
    </row>
    <row r="28" spans="1:18" ht="13.5" customHeight="1" thickBot="1">
      <c r="A28" s="129">
        <v>23</v>
      </c>
      <c r="B28" s="126"/>
      <c r="C28" s="126"/>
      <c r="D28" s="126"/>
      <c r="E28" s="126"/>
      <c r="F28" s="4"/>
      <c r="G28" s="5"/>
      <c r="H28" s="5"/>
      <c r="I28" s="5"/>
      <c r="J28" s="5"/>
      <c r="K28" s="5"/>
      <c r="L28" s="5"/>
      <c r="M28" s="5"/>
      <c r="N28" s="5"/>
      <c r="O28" s="131"/>
      <c r="P28" s="30">
        <f t="shared" si="2"/>
        <v>0</v>
      </c>
      <c r="Q28" s="379">
        <f t="shared" si="3"/>
        <v>0</v>
      </c>
      <c r="R28" s="380">
        <f t="shared" si="4"/>
        <v>0</v>
      </c>
    </row>
    <row r="29" spans="1:18" ht="13.5" customHeight="1" thickBot="1">
      <c r="A29" s="129">
        <v>24</v>
      </c>
      <c r="B29" s="126"/>
      <c r="C29" s="126"/>
      <c r="D29" s="126"/>
      <c r="E29" s="126"/>
      <c r="F29" s="5"/>
      <c r="G29" s="4"/>
      <c r="H29" s="5"/>
      <c r="I29" s="5"/>
      <c r="J29" s="5"/>
      <c r="K29" s="5"/>
      <c r="L29" s="5"/>
      <c r="M29" s="5"/>
      <c r="N29" s="5"/>
      <c r="O29" s="131"/>
      <c r="P29" s="30">
        <f t="shared" si="2"/>
        <v>0</v>
      </c>
      <c r="Q29" s="379">
        <f t="shared" si="3"/>
        <v>0</v>
      </c>
      <c r="R29" s="380">
        <f t="shared" si="4"/>
        <v>0</v>
      </c>
    </row>
    <row r="30" spans="1:18" ht="13.5" customHeight="1" thickBot="1">
      <c r="A30" s="129">
        <v>25</v>
      </c>
      <c r="B30" s="126"/>
      <c r="C30" s="126"/>
      <c r="D30" s="126"/>
      <c r="E30" s="126"/>
      <c r="F30" s="5"/>
      <c r="G30" s="4"/>
      <c r="H30" s="5"/>
      <c r="I30" s="5"/>
      <c r="J30" s="5"/>
      <c r="K30" s="5"/>
      <c r="L30" s="5"/>
      <c r="M30" s="5"/>
      <c r="N30" s="5"/>
      <c r="O30" s="131"/>
      <c r="P30" s="30">
        <f t="shared" si="2"/>
        <v>0</v>
      </c>
      <c r="Q30" s="379">
        <f t="shared" si="3"/>
        <v>0</v>
      </c>
      <c r="R30" s="380">
        <f t="shared" si="4"/>
        <v>0</v>
      </c>
    </row>
    <row r="31" spans="1:18" ht="13.5" customHeight="1" thickBot="1">
      <c r="A31" s="129">
        <v>26</v>
      </c>
      <c r="B31" s="126"/>
      <c r="C31" s="126"/>
      <c r="D31" s="126"/>
      <c r="E31" s="126"/>
      <c r="F31" s="5"/>
      <c r="G31" s="5"/>
      <c r="H31" s="5"/>
      <c r="I31" s="4"/>
      <c r="J31" s="4"/>
      <c r="K31" s="4"/>
      <c r="L31" s="4"/>
      <c r="M31" s="4"/>
      <c r="N31" s="4"/>
      <c r="O31" s="130"/>
      <c r="P31" s="30">
        <f t="shared" si="2"/>
        <v>0</v>
      </c>
      <c r="Q31" s="379">
        <f t="shared" si="3"/>
        <v>0</v>
      </c>
      <c r="R31" s="380">
        <f t="shared" si="4"/>
        <v>0</v>
      </c>
    </row>
    <row r="32" spans="1:18" ht="13.5" customHeight="1" thickBot="1">
      <c r="A32" s="129">
        <v>27</v>
      </c>
      <c r="B32" s="126"/>
      <c r="C32" s="126"/>
      <c r="D32" s="126"/>
      <c r="E32" s="126"/>
      <c r="F32" s="4"/>
      <c r="G32" s="5"/>
      <c r="H32" s="5"/>
      <c r="I32" s="4"/>
      <c r="J32" s="4"/>
      <c r="K32" s="4"/>
      <c r="L32" s="4"/>
      <c r="M32" s="4"/>
      <c r="N32" s="4"/>
      <c r="O32" s="130"/>
      <c r="P32" s="30">
        <f t="shared" si="2"/>
        <v>0</v>
      </c>
      <c r="Q32" s="379">
        <f t="shared" si="3"/>
        <v>0</v>
      </c>
      <c r="R32" s="380">
        <f t="shared" si="4"/>
        <v>0</v>
      </c>
    </row>
    <row r="33" spans="1:18" ht="13.5" customHeight="1" thickBot="1">
      <c r="A33" s="129">
        <v>28</v>
      </c>
      <c r="B33" s="126"/>
      <c r="C33" s="126"/>
      <c r="D33" s="126"/>
      <c r="E33" s="126"/>
      <c r="F33" s="4"/>
      <c r="G33" s="5"/>
      <c r="H33" s="5"/>
      <c r="I33" s="5"/>
      <c r="J33" s="5"/>
      <c r="K33" s="5"/>
      <c r="L33" s="5"/>
      <c r="M33" s="5"/>
      <c r="N33" s="5"/>
      <c r="O33" s="131"/>
      <c r="P33" s="30">
        <f t="shared" si="2"/>
        <v>0</v>
      </c>
      <c r="Q33" s="379">
        <f t="shared" si="3"/>
        <v>0</v>
      </c>
      <c r="R33" s="380">
        <f t="shared" si="4"/>
        <v>0</v>
      </c>
    </row>
    <row r="34" spans="1:18" ht="13.5" customHeight="1" thickBot="1">
      <c r="A34" s="129">
        <v>29</v>
      </c>
      <c r="B34" s="126"/>
      <c r="C34" s="126"/>
      <c r="D34" s="126"/>
      <c r="E34" s="126"/>
      <c r="F34" s="5"/>
      <c r="G34" s="4"/>
      <c r="H34" s="5"/>
      <c r="I34" s="4"/>
      <c r="J34" s="4"/>
      <c r="K34" s="4"/>
      <c r="L34" s="4"/>
      <c r="M34" s="4"/>
      <c r="N34" s="4"/>
      <c r="O34" s="130"/>
      <c r="P34" s="30">
        <f t="shared" si="2"/>
        <v>0</v>
      </c>
      <c r="Q34" s="379">
        <f t="shared" si="3"/>
        <v>0</v>
      </c>
      <c r="R34" s="380">
        <f t="shared" si="4"/>
        <v>0</v>
      </c>
    </row>
    <row r="35" spans="1:18" ht="13.5" customHeight="1" thickBot="1">
      <c r="A35" s="129">
        <v>30</v>
      </c>
      <c r="B35" s="126"/>
      <c r="C35" s="126"/>
      <c r="D35" s="126"/>
      <c r="E35" s="126"/>
      <c r="F35" s="5"/>
      <c r="G35" s="4"/>
      <c r="H35" s="5"/>
      <c r="I35" s="5"/>
      <c r="J35" s="5"/>
      <c r="K35" s="5"/>
      <c r="L35" s="5"/>
      <c r="M35" s="5"/>
      <c r="N35" s="5"/>
      <c r="O35" s="131"/>
      <c r="P35" s="30">
        <f t="shared" si="2"/>
        <v>0</v>
      </c>
      <c r="Q35" s="379">
        <f t="shared" si="3"/>
        <v>0</v>
      </c>
      <c r="R35" s="380">
        <f t="shared" si="4"/>
        <v>0</v>
      </c>
    </row>
    <row r="36" spans="1:18" ht="13.5" customHeight="1" thickBot="1">
      <c r="A36" s="129">
        <v>31</v>
      </c>
      <c r="B36" s="126"/>
      <c r="C36" s="126"/>
      <c r="D36" s="126"/>
      <c r="E36" s="126"/>
      <c r="F36" s="4"/>
      <c r="G36" s="5"/>
      <c r="H36" s="5"/>
      <c r="I36" s="5"/>
      <c r="J36" s="5"/>
      <c r="K36" s="5"/>
      <c r="L36" s="5"/>
      <c r="M36" s="5"/>
      <c r="N36" s="5"/>
      <c r="O36" s="131"/>
      <c r="P36" s="30">
        <f t="shared" si="2"/>
        <v>0</v>
      </c>
      <c r="Q36" s="379">
        <f t="shared" si="3"/>
        <v>0</v>
      </c>
      <c r="R36" s="380">
        <f t="shared" si="4"/>
        <v>0</v>
      </c>
    </row>
    <row r="37" spans="1:18" ht="13.5" customHeight="1" thickBot="1">
      <c r="A37" s="129">
        <v>32</v>
      </c>
      <c r="B37" s="126"/>
      <c r="C37" s="126"/>
      <c r="D37" s="126"/>
      <c r="E37" s="126"/>
      <c r="F37" s="5"/>
      <c r="G37" s="5"/>
      <c r="H37" s="5"/>
      <c r="I37" s="4"/>
      <c r="J37" s="4"/>
      <c r="K37" s="4"/>
      <c r="L37" s="4"/>
      <c r="M37" s="4"/>
      <c r="N37" s="4"/>
      <c r="O37" s="130"/>
      <c r="P37" s="30">
        <f t="shared" si="2"/>
        <v>0</v>
      </c>
      <c r="Q37" s="379">
        <f t="shared" si="3"/>
        <v>0</v>
      </c>
      <c r="R37" s="380">
        <f t="shared" si="4"/>
        <v>0</v>
      </c>
    </row>
    <row r="38" spans="1:18" ht="13.5" customHeight="1" thickBot="1">
      <c r="A38" s="129">
        <v>33</v>
      </c>
      <c r="B38" s="126"/>
      <c r="C38" s="126"/>
      <c r="D38" s="126"/>
      <c r="E38" s="126"/>
      <c r="F38" s="4"/>
      <c r="G38" s="5"/>
      <c r="H38" s="5"/>
      <c r="I38" s="5"/>
      <c r="J38" s="5"/>
      <c r="K38" s="5"/>
      <c r="L38" s="5"/>
      <c r="M38" s="5"/>
      <c r="N38" s="5"/>
      <c r="O38" s="131"/>
      <c r="P38" s="30">
        <f t="shared" si="2"/>
        <v>0</v>
      </c>
      <c r="Q38" s="379">
        <f t="shared" si="3"/>
        <v>0</v>
      </c>
      <c r="R38" s="380">
        <f t="shared" si="4"/>
        <v>0</v>
      </c>
    </row>
    <row r="39" spans="1:18" ht="13.5" customHeight="1" thickBot="1">
      <c r="A39" s="129">
        <v>34</v>
      </c>
      <c r="B39" s="126"/>
      <c r="C39" s="126"/>
      <c r="D39" s="126"/>
      <c r="E39" s="126"/>
      <c r="F39" s="5"/>
      <c r="G39" s="4"/>
      <c r="H39" s="5"/>
      <c r="I39" s="5"/>
      <c r="J39" s="5"/>
      <c r="K39" s="5"/>
      <c r="L39" s="5"/>
      <c r="M39" s="5"/>
      <c r="N39" s="5"/>
      <c r="O39" s="131"/>
      <c r="P39" s="30">
        <f t="shared" si="2"/>
        <v>0</v>
      </c>
      <c r="Q39" s="379">
        <f t="shared" si="3"/>
        <v>0</v>
      </c>
      <c r="R39" s="380">
        <f t="shared" si="4"/>
        <v>0</v>
      </c>
    </row>
    <row r="40" spans="1:18" ht="13.5" customHeight="1" thickBot="1">
      <c r="A40" s="129">
        <v>35</v>
      </c>
      <c r="B40" s="126"/>
      <c r="C40" s="126"/>
      <c r="D40" s="126"/>
      <c r="E40" s="126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2"/>
        <v>0</v>
      </c>
      <c r="Q40" s="379">
        <f t="shared" si="3"/>
        <v>0</v>
      </c>
      <c r="R40" s="380">
        <f t="shared" si="4"/>
        <v>0</v>
      </c>
    </row>
    <row r="41" spans="1:18" ht="13.5" customHeight="1" thickBot="1">
      <c r="A41" s="129">
        <v>36</v>
      </c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2"/>
        <v>0</v>
      </c>
      <c r="Q41" s="379">
        <f t="shared" si="3"/>
        <v>0</v>
      </c>
      <c r="R41" s="380">
        <f t="shared" si="4"/>
        <v>0</v>
      </c>
    </row>
    <row r="42" spans="1:18" ht="13.5" customHeight="1" thickBot="1">
      <c r="A42" s="93">
        <v>37</v>
      </c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2"/>
        <v>0</v>
      </c>
      <c r="Q42" s="381">
        <f t="shared" si="3"/>
        <v>0</v>
      </c>
      <c r="R42" s="382">
        <f t="shared" si="4"/>
        <v>0</v>
      </c>
    </row>
    <row r="43" spans="6:17" ht="13.5" customHeight="1" thickBot="1">
      <c r="F43" s="127">
        <f aca="true" t="shared" si="5" ref="F43:P43">SUM(F6:F42)</f>
        <v>92</v>
      </c>
      <c r="G43" s="115">
        <f t="shared" si="5"/>
        <v>65</v>
      </c>
      <c r="H43" s="115">
        <f t="shared" si="5"/>
        <v>35</v>
      </c>
      <c r="I43" s="115">
        <f t="shared" si="5"/>
        <v>92</v>
      </c>
      <c r="J43" s="115">
        <f t="shared" si="5"/>
        <v>65</v>
      </c>
      <c r="K43" s="115">
        <f t="shared" si="5"/>
        <v>0</v>
      </c>
      <c r="L43" s="115">
        <f t="shared" si="5"/>
        <v>65</v>
      </c>
      <c r="M43" s="115">
        <f t="shared" si="5"/>
        <v>65</v>
      </c>
      <c r="N43" s="115">
        <f t="shared" si="5"/>
        <v>0</v>
      </c>
      <c r="O43" s="115">
        <f t="shared" si="5"/>
        <v>0</v>
      </c>
      <c r="P43" s="31">
        <f t="shared" si="5"/>
        <v>479</v>
      </c>
      <c r="Q43" s="187"/>
    </row>
    <row r="44" spans="5:17" ht="13.5" customHeight="1" thickBot="1">
      <c r="E44" s="6" t="s">
        <v>321</v>
      </c>
      <c r="F44" s="16">
        <f>COUNTIF(F6:F42,"&gt;0")</f>
        <v>3</v>
      </c>
      <c r="G44" s="16">
        <f aca="true" t="shared" si="6" ref="G44:O44">COUNTIF(G6:G42,"&gt;0")</f>
        <v>2</v>
      </c>
      <c r="H44" s="16">
        <f t="shared" si="6"/>
        <v>1</v>
      </c>
      <c r="I44" s="16">
        <f t="shared" si="6"/>
        <v>3</v>
      </c>
      <c r="J44" s="16">
        <f t="shared" si="6"/>
        <v>2</v>
      </c>
      <c r="K44" s="16">
        <f>COUNTIF(K6:K42,"&gt;0")+2</f>
        <v>2</v>
      </c>
      <c r="L44" s="16">
        <f t="shared" si="6"/>
        <v>2</v>
      </c>
      <c r="M44" s="16">
        <f t="shared" si="6"/>
        <v>2</v>
      </c>
      <c r="N44" s="16">
        <f t="shared" si="6"/>
        <v>0</v>
      </c>
      <c r="O44" s="16">
        <f t="shared" si="6"/>
        <v>0</v>
      </c>
      <c r="P44" s="179">
        <f>SUM(F44:O44)</f>
        <v>17</v>
      </c>
      <c r="Q44" s="187">
        <f>SUM(Q6:Q43)</f>
        <v>15</v>
      </c>
    </row>
    <row r="47" spans="3:16" ht="14.25" customHeight="1">
      <c r="C47" s="405" t="s">
        <v>9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26"/>
      <c r="B48" s="27"/>
      <c r="Q48" s="13"/>
    </row>
    <row r="49" spans="1:18" s="13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50" t="s">
        <v>229</v>
      </c>
      <c r="J49" s="159" t="s">
        <v>278</v>
      </c>
      <c r="K49" s="55" t="s">
        <v>320</v>
      </c>
      <c r="L49" s="55" t="s">
        <v>396</v>
      </c>
      <c r="M49" s="55"/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4"/>
      <c r="D50" s="15"/>
      <c r="E50" s="135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113"/>
      <c r="Q50" s="391"/>
      <c r="R50" s="376"/>
    </row>
    <row r="51" spans="1:18" ht="13.5" customHeight="1">
      <c r="A51" s="26"/>
      <c r="B51" s="27"/>
      <c r="C51" s="104">
        <v>1</v>
      </c>
      <c r="D51" s="105" t="s">
        <v>87</v>
      </c>
      <c r="E51" s="105" t="s">
        <v>88</v>
      </c>
      <c r="F51" s="35">
        <v>10</v>
      </c>
      <c r="G51" s="11" t="s">
        <v>224</v>
      </c>
      <c r="H51" s="11" t="s">
        <v>224</v>
      </c>
      <c r="I51" s="11" t="s">
        <v>224</v>
      </c>
      <c r="J51" s="11" t="s">
        <v>224</v>
      </c>
      <c r="K51" s="21" t="s">
        <v>224</v>
      </c>
      <c r="L51" s="21"/>
      <c r="M51" s="21"/>
      <c r="N51" s="21"/>
      <c r="O51" s="21"/>
      <c r="P51" s="119">
        <f aca="true" t="shared" si="7" ref="P51:P59">SUM(F51:O51)</f>
        <v>10</v>
      </c>
      <c r="Q51" s="385">
        <f aca="true" t="shared" si="8" ref="Q51:Q59">COUNTIF(F51:O51,"&gt;0")</f>
        <v>1</v>
      </c>
      <c r="R51" s="119">
        <f aca="true" t="shared" si="9" ref="R51:R59">SUM(F51:O51)</f>
        <v>10</v>
      </c>
    </row>
    <row r="52" spans="3:18" ht="13.5" customHeight="1">
      <c r="C52" s="43">
        <v>2</v>
      </c>
      <c r="D52" s="105" t="s">
        <v>233</v>
      </c>
      <c r="E52" s="105" t="s">
        <v>233</v>
      </c>
      <c r="F52" s="4" t="s">
        <v>224</v>
      </c>
      <c r="G52" s="4" t="s">
        <v>224</v>
      </c>
      <c r="H52" s="4" t="s">
        <v>224</v>
      </c>
      <c r="I52" s="4">
        <v>10</v>
      </c>
      <c r="J52" s="4" t="s">
        <v>224</v>
      </c>
      <c r="K52" s="16" t="s">
        <v>224</v>
      </c>
      <c r="L52" s="16"/>
      <c r="M52" s="16"/>
      <c r="N52" s="16"/>
      <c r="O52" s="16"/>
      <c r="P52" s="120">
        <f t="shared" si="7"/>
        <v>10</v>
      </c>
      <c r="Q52" s="385">
        <f t="shared" si="8"/>
        <v>1</v>
      </c>
      <c r="R52" s="120">
        <f t="shared" si="9"/>
        <v>10</v>
      </c>
    </row>
    <row r="53" spans="3:18" ht="13.5" customHeight="1">
      <c r="C53" s="43">
        <v>3</v>
      </c>
      <c r="D53" s="96"/>
      <c r="E53" s="96"/>
      <c r="F53" s="4"/>
      <c r="G53" s="4"/>
      <c r="H53" s="4"/>
      <c r="I53" s="4"/>
      <c r="J53" s="4"/>
      <c r="K53" s="16"/>
      <c r="L53" s="16"/>
      <c r="M53" s="16"/>
      <c r="N53" s="16"/>
      <c r="O53" s="16"/>
      <c r="P53" s="120">
        <f t="shared" si="7"/>
        <v>0</v>
      </c>
      <c r="Q53" s="385">
        <f t="shared" si="8"/>
        <v>0</v>
      </c>
      <c r="R53" s="120">
        <f t="shared" si="9"/>
        <v>0</v>
      </c>
    </row>
    <row r="54" spans="3:18" ht="13.5" customHeight="1">
      <c r="C54" s="43">
        <v>4</v>
      </c>
      <c r="D54" s="96"/>
      <c r="E54" s="96"/>
      <c r="F54" s="4"/>
      <c r="G54" s="4"/>
      <c r="H54" s="4"/>
      <c r="I54" s="4"/>
      <c r="J54" s="4"/>
      <c r="K54" s="16"/>
      <c r="L54" s="16"/>
      <c r="M54" s="16"/>
      <c r="N54" s="16"/>
      <c r="O54" s="16"/>
      <c r="P54" s="120">
        <f t="shared" si="7"/>
        <v>0</v>
      </c>
      <c r="Q54" s="385">
        <f t="shared" si="8"/>
        <v>0</v>
      </c>
      <c r="R54" s="120">
        <f t="shared" si="9"/>
        <v>0</v>
      </c>
    </row>
    <row r="55" spans="3:18" ht="13.5" customHeight="1">
      <c r="C55" s="43">
        <v>5</v>
      </c>
      <c r="D55" s="96"/>
      <c r="E55" s="96"/>
      <c r="F55" s="4"/>
      <c r="G55" s="4"/>
      <c r="H55" s="4"/>
      <c r="I55" s="5"/>
      <c r="J55" s="4"/>
      <c r="K55" s="16"/>
      <c r="L55" s="16"/>
      <c r="M55" s="16"/>
      <c r="N55" s="16"/>
      <c r="O55" s="16"/>
      <c r="P55" s="120">
        <f t="shared" si="7"/>
        <v>0</v>
      </c>
      <c r="Q55" s="385">
        <f t="shared" si="8"/>
        <v>0</v>
      </c>
      <c r="R55" s="120">
        <f t="shared" si="9"/>
        <v>0</v>
      </c>
    </row>
    <row r="56" spans="3:18" ht="13.5" customHeight="1">
      <c r="C56" s="43">
        <v>6</v>
      </c>
      <c r="D56" s="96"/>
      <c r="E56" s="96"/>
      <c r="F56" s="4"/>
      <c r="G56" s="4"/>
      <c r="H56" s="5"/>
      <c r="I56" s="5"/>
      <c r="J56" s="4"/>
      <c r="K56" s="16"/>
      <c r="L56" s="16"/>
      <c r="M56" s="16"/>
      <c r="N56" s="16"/>
      <c r="O56" s="16"/>
      <c r="P56" s="120">
        <f t="shared" si="7"/>
        <v>0</v>
      </c>
      <c r="Q56" s="385">
        <f t="shared" si="8"/>
        <v>0</v>
      </c>
      <c r="R56" s="120">
        <f t="shared" si="9"/>
        <v>0</v>
      </c>
    </row>
    <row r="57" spans="3:18" ht="13.5" customHeight="1">
      <c r="C57" s="43">
        <v>7</v>
      </c>
      <c r="D57" s="96"/>
      <c r="E57" s="96"/>
      <c r="F57" s="5"/>
      <c r="G57" s="4"/>
      <c r="H57" s="5"/>
      <c r="I57" s="4"/>
      <c r="J57" s="4"/>
      <c r="K57" s="16"/>
      <c r="L57" s="16"/>
      <c r="M57" s="16"/>
      <c r="N57" s="16"/>
      <c r="O57" s="16"/>
      <c r="P57" s="120">
        <f t="shared" si="7"/>
        <v>0</v>
      </c>
      <c r="Q57" s="385">
        <f t="shared" si="8"/>
        <v>0</v>
      </c>
      <c r="R57" s="120">
        <f t="shared" si="9"/>
        <v>0</v>
      </c>
    </row>
    <row r="58" spans="3:18" ht="13.5" customHeight="1">
      <c r="C58" s="43">
        <v>8</v>
      </c>
      <c r="D58" s="96"/>
      <c r="E58" s="96"/>
      <c r="F58" s="4"/>
      <c r="G58" s="5"/>
      <c r="H58" s="5"/>
      <c r="I58" s="5"/>
      <c r="J58" s="4"/>
      <c r="K58" s="16"/>
      <c r="L58" s="16"/>
      <c r="M58" s="16"/>
      <c r="N58" s="16"/>
      <c r="O58" s="16"/>
      <c r="P58" s="120">
        <f t="shared" si="7"/>
        <v>0</v>
      </c>
      <c r="Q58" s="385">
        <f t="shared" si="8"/>
        <v>0</v>
      </c>
      <c r="R58" s="120">
        <f t="shared" si="9"/>
        <v>0</v>
      </c>
    </row>
    <row r="59" spans="3:18" ht="13.5" customHeight="1" thickBot="1">
      <c r="C59" s="44">
        <v>9</v>
      </c>
      <c r="D59" s="22"/>
      <c r="E59" s="22"/>
      <c r="F59" s="40"/>
      <c r="G59" s="39"/>
      <c r="H59" s="39"/>
      <c r="I59" s="39"/>
      <c r="J59" s="40"/>
      <c r="K59" s="23"/>
      <c r="L59" s="23"/>
      <c r="M59" s="23"/>
      <c r="N59" s="23"/>
      <c r="O59" s="23"/>
      <c r="P59" s="121">
        <f t="shared" si="7"/>
        <v>0</v>
      </c>
      <c r="Q59" s="386">
        <f t="shared" si="8"/>
        <v>0</v>
      </c>
      <c r="R59" s="121">
        <f t="shared" si="9"/>
        <v>0</v>
      </c>
    </row>
    <row r="60" spans="3:16" ht="13.5" customHeight="1" thickBot="1">
      <c r="C60" s="114"/>
      <c r="D60" s="102"/>
      <c r="E60" s="103"/>
      <c r="F60" s="86"/>
      <c r="G60" s="87"/>
      <c r="H60" s="87"/>
      <c r="I60" s="87"/>
      <c r="J60" s="88"/>
      <c r="K60" s="115"/>
      <c r="L60" s="115"/>
      <c r="M60" s="115"/>
      <c r="N60" s="115"/>
      <c r="O60" s="116"/>
      <c r="P60" s="117"/>
    </row>
  </sheetData>
  <sheetProtection/>
  <autoFilter ref="A5:P5"/>
  <mergeCells count="2">
    <mergeCell ref="B2:O2"/>
    <mergeCell ref="C47:P47"/>
  </mergeCells>
  <printOptions/>
  <pageMargins left="0.4330708661417323" right="0.2362204724409449" top="0.5511811023622047" bottom="0.984251968503937" header="0.1968503937007874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R6" sqref="A6:R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6.28125" style="2" customWidth="1"/>
    <col min="19" max="16384" width="9.140625" style="2" customWidth="1"/>
  </cols>
  <sheetData>
    <row r="2" spans="2:15" ht="13.5" customHeight="1">
      <c r="B2" s="405" t="s">
        <v>19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45"/>
      <c r="B5" s="46"/>
      <c r="C5" s="64"/>
      <c r="D5" s="45"/>
      <c r="E5" s="52" t="s">
        <v>6</v>
      </c>
      <c r="F5" s="57" t="s">
        <v>5</v>
      </c>
      <c r="G5" s="58" t="s">
        <v>10</v>
      </c>
      <c r="H5" s="59" t="s">
        <v>11</v>
      </c>
      <c r="I5" s="58" t="s">
        <v>12</v>
      </c>
      <c r="J5" s="59" t="s">
        <v>13</v>
      </c>
      <c r="K5" s="58" t="s">
        <v>14</v>
      </c>
      <c r="L5" s="59" t="s">
        <v>15</v>
      </c>
      <c r="M5" s="58" t="s">
        <v>16</v>
      </c>
      <c r="N5" s="60" t="s">
        <v>17</v>
      </c>
      <c r="O5" s="61" t="s">
        <v>18</v>
      </c>
      <c r="P5" s="34"/>
      <c r="Q5" s="379"/>
      <c r="R5" s="380"/>
    </row>
    <row r="6" spans="1:18" ht="13.5" customHeight="1" thickBot="1">
      <c r="A6" s="426">
        <v>1</v>
      </c>
      <c r="B6" s="427" t="s">
        <v>488</v>
      </c>
      <c r="C6" s="427" t="s">
        <v>489</v>
      </c>
      <c r="D6" s="427" t="s">
        <v>490</v>
      </c>
      <c r="E6" s="427" t="s">
        <v>491</v>
      </c>
      <c r="F6" s="428">
        <v>35</v>
      </c>
      <c r="G6" s="428" t="s">
        <v>224</v>
      </c>
      <c r="H6" s="428">
        <v>35</v>
      </c>
      <c r="I6" s="428">
        <v>35</v>
      </c>
      <c r="J6" s="428" t="s">
        <v>224</v>
      </c>
      <c r="K6" s="428">
        <v>35</v>
      </c>
      <c r="L6" s="428">
        <v>35</v>
      </c>
      <c r="M6" s="428">
        <v>35</v>
      </c>
      <c r="N6" s="428"/>
      <c r="O6" s="428"/>
      <c r="P6" s="418">
        <f aca="true" t="shared" si="0" ref="P6:P13">SUM(F6:O6)</f>
        <v>210</v>
      </c>
      <c r="Q6" s="425">
        <f aca="true" t="shared" si="1" ref="Q6:Q13">COUNTIF(F6:O6,"&gt;0")</f>
        <v>6</v>
      </c>
      <c r="R6" s="416">
        <f>P6</f>
        <v>210</v>
      </c>
    </row>
    <row r="7" spans="1:18" ht="13.5" customHeight="1" thickBot="1">
      <c r="A7" s="12">
        <v>2</v>
      </c>
      <c r="B7" s="397" t="s">
        <v>453</v>
      </c>
      <c r="C7" s="77" t="s">
        <v>24</v>
      </c>
      <c r="D7" s="77" t="s">
        <v>25</v>
      </c>
      <c r="E7" s="77" t="s">
        <v>26</v>
      </c>
      <c r="F7" s="8" t="s">
        <v>224</v>
      </c>
      <c r="G7" s="8">
        <v>30</v>
      </c>
      <c r="H7" s="8">
        <v>30</v>
      </c>
      <c r="I7" s="8" t="s">
        <v>224</v>
      </c>
      <c r="J7" s="8">
        <v>23</v>
      </c>
      <c r="K7" s="8">
        <v>30</v>
      </c>
      <c r="L7" s="8">
        <v>30</v>
      </c>
      <c r="M7" s="8">
        <v>30</v>
      </c>
      <c r="N7" s="8"/>
      <c r="O7" s="8"/>
      <c r="P7" s="30">
        <f t="shared" si="0"/>
        <v>173</v>
      </c>
      <c r="Q7" s="379">
        <f t="shared" si="1"/>
        <v>6</v>
      </c>
      <c r="R7" s="380">
        <f>P7</f>
        <v>173</v>
      </c>
    </row>
    <row r="8" spans="1:18" ht="13.5" customHeight="1" thickBot="1">
      <c r="A8" s="12">
        <v>3</v>
      </c>
      <c r="B8" s="397" t="s">
        <v>455</v>
      </c>
      <c r="C8" s="77" t="s">
        <v>106</v>
      </c>
      <c r="D8" s="77" t="s">
        <v>31</v>
      </c>
      <c r="E8" s="77" t="s">
        <v>31</v>
      </c>
      <c r="F8" s="387">
        <v>17</v>
      </c>
      <c r="G8" s="8">
        <v>23</v>
      </c>
      <c r="H8" s="8">
        <v>27</v>
      </c>
      <c r="I8" s="8" t="s">
        <v>224</v>
      </c>
      <c r="J8" s="8">
        <v>27</v>
      </c>
      <c r="K8" s="8">
        <v>25</v>
      </c>
      <c r="L8" s="8">
        <v>27</v>
      </c>
      <c r="M8" s="8">
        <v>25</v>
      </c>
      <c r="N8" s="8"/>
      <c r="O8" s="8"/>
      <c r="P8" s="30">
        <f t="shared" si="0"/>
        <v>171</v>
      </c>
      <c r="Q8" s="379">
        <f t="shared" si="1"/>
        <v>7</v>
      </c>
      <c r="R8" s="380">
        <f>P8-F8</f>
        <v>154</v>
      </c>
    </row>
    <row r="9" spans="1:18" ht="13.5" customHeight="1" thickBot="1">
      <c r="A9" s="12">
        <v>4</v>
      </c>
      <c r="B9" s="397" t="s">
        <v>454</v>
      </c>
      <c r="C9" s="77" t="s">
        <v>21</v>
      </c>
      <c r="D9" s="77" t="s">
        <v>77</v>
      </c>
      <c r="E9" s="77" t="s">
        <v>41</v>
      </c>
      <c r="F9" s="387">
        <v>21</v>
      </c>
      <c r="G9" s="9">
        <v>21</v>
      </c>
      <c r="H9" s="8">
        <v>23</v>
      </c>
      <c r="I9" s="8">
        <v>27</v>
      </c>
      <c r="J9" s="8">
        <v>30</v>
      </c>
      <c r="K9" s="8">
        <v>23</v>
      </c>
      <c r="L9" s="8">
        <v>25</v>
      </c>
      <c r="M9" s="8" t="s">
        <v>224</v>
      </c>
      <c r="N9" s="8"/>
      <c r="O9" s="8"/>
      <c r="P9" s="30">
        <f t="shared" si="0"/>
        <v>170</v>
      </c>
      <c r="Q9" s="379">
        <f t="shared" si="1"/>
        <v>7</v>
      </c>
      <c r="R9" s="380">
        <f>P9-F9</f>
        <v>149</v>
      </c>
    </row>
    <row r="10" spans="1:18" ht="13.5" customHeight="1" thickBot="1">
      <c r="A10" s="12">
        <v>5</v>
      </c>
      <c r="B10" s="77" t="s">
        <v>107</v>
      </c>
      <c r="C10" s="77" t="s">
        <v>108</v>
      </c>
      <c r="D10" s="77" t="s">
        <v>49</v>
      </c>
      <c r="E10" s="77" t="s">
        <v>72</v>
      </c>
      <c r="F10" s="8">
        <v>19</v>
      </c>
      <c r="G10" s="9">
        <v>19</v>
      </c>
      <c r="H10" s="8">
        <v>21</v>
      </c>
      <c r="I10" s="8">
        <v>19</v>
      </c>
      <c r="J10" s="8">
        <v>35</v>
      </c>
      <c r="K10" s="8">
        <v>21</v>
      </c>
      <c r="L10" s="8" t="s">
        <v>224</v>
      </c>
      <c r="M10" s="8" t="s">
        <v>224</v>
      </c>
      <c r="N10" s="8"/>
      <c r="O10" s="8"/>
      <c r="P10" s="30">
        <f t="shared" si="0"/>
        <v>134</v>
      </c>
      <c r="Q10" s="379">
        <f t="shared" si="1"/>
        <v>6</v>
      </c>
      <c r="R10" s="380">
        <f>P10</f>
        <v>134</v>
      </c>
    </row>
    <row r="11" spans="1:18" ht="13.5" customHeight="1" thickBot="1">
      <c r="A11" s="12">
        <v>6</v>
      </c>
      <c r="B11" s="77" t="s">
        <v>91</v>
      </c>
      <c r="C11" s="77" t="s">
        <v>86</v>
      </c>
      <c r="D11" s="77" t="s">
        <v>81</v>
      </c>
      <c r="E11" s="77" t="s">
        <v>26</v>
      </c>
      <c r="F11" s="8">
        <v>25</v>
      </c>
      <c r="G11" s="8">
        <v>25</v>
      </c>
      <c r="H11" s="8" t="s">
        <v>224</v>
      </c>
      <c r="I11" s="8">
        <v>25</v>
      </c>
      <c r="J11" s="8">
        <v>9</v>
      </c>
      <c r="K11" s="8">
        <v>17</v>
      </c>
      <c r="L11" s="8" t="s">
        <v>224</v>
      </c>
      <c r="M11" s="8">
        <v>27</v>
      </c>
      <c r="N11" s="8"/>
      <c r="O11" s="8"/>
      <c r="P11" s="30">
        <f t="shared" si="0"/>
        <v>128</v>
      </c>
      <c r="Q11" s="379">
        <f t="shared" si="1"/>
        <v>6</v>
      </c>
      <c r="R11" s="380">
        <f>P11</f>
        <v>128</v>
      </c>
    </row>
    <row r="12" spans="1:18" ht="13.5" customHeight="1" thickBot="1">
      <c r="A12" s="12">
        <v>7</v>
      </c>
      <c r="B12" s="77" t="s">
        <v>105</v>
      </c>
      <c r="C12" s="77" t="s">
        <v>35</v>
      </c>
      <c r="D12" s="77" t="s">
        <v>25</v>
      </c>
      <c r="E12" s="77" t="s">
        <v>26</v>
      </c>
      <c r="F12" s="8">
        <v>27</v>
      </c>
      <c r="G12" s="8">
        <v>35</v>
      </c>
      <c r="H12" s="8">
        <v>15</v>
      </c>
      <c r="I12" s="9">
        <v>23</v>
      </c>
      <c r="J12" s="9" t="s">
        <v>224</v>
      </c>
      <c r="K12" s="9" t="s">
        <v>224</v>
      </c>
      <c r="L12" s="9" t="s">
        <v>224</v>
      </c>
      <c r="M12" s="9" t="s">
        <v>224</v>
      </c>
      <c r="N12" s="9"/>
      <c r="O12" s="9"/>
      <c r="P12" s="30">
        <f t="shared" si="0"/>
        <v>100</v>
      </c>
      <c r="Q12" s="379">
        <f t="shared" si="1"/>
        <v>4</v>
      </c>
      <c r="R12" s="380">
        <f>P12</f>
        <v>100</v>
      </c>
    </row>
    <row r="13" spans="1:18" ht="13.5" customHeight="1" thickBot="1">
      <c r="A13" s="12">
        <v>8</v>
      </c>
      <c r="B13" s="397" t="s">
        <v>456</v>
      </c>
      <c r="C13" s="77" t="s">
        <v>28</v>
      </c>
      <c r="D13" s="77" t="s">
        <v>77</v>
      </c>
      <c r="E13" s="77" t="s">
        <v>78</v>
      </c>
      <c r="F13" s="8" t="s">
        <v>224</v>
      </c>
      <c r="G13" s="8">
        <v>15</v>
      </c>
      <c r="H13" s="8" t="s">
        <v>224</v>
      </c>
      <c r="I13" s="8">
        <v>17</v>
      </c>
      <c r="J13" s="8">
        <v>13</v>
      </c>
      <c r="K13" s="8" t="s">
        <v>224</v>
      </c>
      <c r="L13" s="8">
        <v>23</v>
      </c>
      <c r="M13" s="8">
        <v>21</v>
      </c>
      <c r="N13" s="8"/>
      <c r="O13" s="8"/>
      <c r="P13" s="30">
        <f t="shared" si="0"/>
        <v>89</v>
      </c>
      <c r="Q13" s="379">
        <f t="shared" si="1"/>
        <v>5</v>
      </c>
      <c r="R13" s="380">
        <f>P13</f>
        <v>89</v>
      </c>
    </row>
    <row r="14" spans="1:18" ht="13.5" customHeight="1" thickBot="1">
      <c r="A14" s="12">
        <v>9</v>
      </c>
      <c r="B14" s="397" t="s">
        <v>457</v>
      </c>
      <c r="C14" s="77" t="s">
        <v>111</v>
      </c>
      <c r="D14" s="77" t="s">
        <v>25</v>
      </c>
      <c r="E14" s="77" t="s">
        <v>26</v>
      </c>
      <c r="F14" s="8">
        <v>30</v>
      </c>
      <c r="G14" s="8" t="s">
        <v>224</v>
      </c>
      <c r="H14" s="8" t="s">
        <v>224</v>
      </c>
      <c r="I14" s="8">
        <v>30</v>
      </c>
      <c r="J14" s="8" t="s">
        <v>224</v>
      </c>
      <c r="K14" s="8">
        <v>27</v>
      </c>
      <c r="L14" s="8" t="s">
        <v>224</v>
      </c>
      <c r="M14" s="8" t="s">
        <v>224</v>
      </c>
      <c r="N14" s="8"/>
      <c r="O14" s="8"/>
      <c r="P14" s="30">
        <f aca="true" t="shared" si="2" ref="P14:P27">SUM(F14:O14)</f>
        <v>87</v>
      </c>
      <c r="Q14" s="379">
        <f aca="true" t="shared" si="3" ref="Q14:Q42">COUNTIF(F14:O14,"&gt;0")</f>
        <v>3</v>
      </c>
      <c r="R14" s="380">
        <f aca="true" t="shared" si="4" ref="R14:R42">P14</f>
        <v>87</v>
      </c>
    </row>
    <row r="15" spans="1:18" ht="13.5" customHeight="1" thickBot="1">
      <c r="A15" s="12">
        <v>10</v>
      </c>
      <c r="B15" s="397" t="s">
        <v>458</v>
      </c>
      <c r="C15" s="77" t="s">
        <v>109</v>
      </c>
      <c r="D15" s="77" t="s">
        <v>31</v>
      </c>
      <c r="E15" s="77" t="s">
        <v>31</v>
      </c>
      <c r="F15" s="8">
        <v>15</v>
      </c>
      <c r="G15" s="8">
        <v>27</v>
      </c>
      <c r="H15" s="8">
        <v>11</v>
      </c>
      <c r="I15" s="9"/>
      <c r="J15" s="9">
        <v>11</v>
      </c>
      <c r="K15" s="9">
        <v>19</v>
      </c>
      <c r="L15" s="9" t="s">
        <v>224</v>
      </c>
      <c r="M15" s="9" t="s">
        <v>224</v>
      </c>
      <c r="N15" s="9"/>
      <c r="O15" s="9"/>
      <c r="P15" s="30">
        <f t="shared" si="2"/>
        <v>83</v>
      </c>
      <c r="Q15" s="379">
        <f t="shared" si="3"/>
        <v>5</v>
      </c>
      <c r="R15" s="380">
        <f t="shared" si="4"/>
        <v>83</v>
      </c>
    </row>
    <row r="16" spans="1:18" ht="13.5" customHeight="1" thickBot="1">
      <c r="A16" s="12">
        <v>11</v>
      </c>
      <c r="B16" s="77" t="s">
        <v>114</v>
      </c>
      <c r="C16" s="77" t="s">
        <v>115</v>
      </c>
      <c r="D16" s="77" t="s">
        <v>116</v>
      </c>
      <c r="E16" s="77" t="s">
        <v>117</v>
      </c>
      <c r="F16" s="8" t="s">
        <v>224</v>
      </c>
      <c r="G16" s="9" t="s">
        <v>224</v>
      </c>
      <c r="H16" s="8">
        <v>17</v>
      </c>
      <c r="I16" s="8">
        <v>21</v>
      </c>
      <c r="J16" s="8">
        <v>25</v>
      </c>
      <c r="K16" s="8" t="s">
        <v>224</v>
      </c>
      <c r="L16" s="8" t="s">
        <v>224</v>
      </c>
      <c r="M16" s="8" t="s">
        <v>224</v>
      </c>
      <c r="N16" s="8"/>
      <c r="O16" s="8"/>
      <c r="P16" s="30">
        <f t="shared" si="2"/>
        <v>63</v>
      </c>
      <c r="Q16" s="379">
        <f t="shared" si="3"/>
        <v>3</v>
      </c>
      <c r="R16" s="380">
        <f t="shared" si="4"/>
        <v>63</v>
      </c>
    </row>
    <row r="17" spans="1:18" ht="13.5" customHeight="1" thickBot="1">
      <c r="A17" s="12">
        <v>12</v>
      </c>
      <c r="B17" s="399" t="s">
        <v>370</v>
      </c>
      <c r="C17" s="169" t="s">
        <v>371</v>
      </c>
      <c r="D17" s="169" t="s">
        <v>372</v>
      </c>
      <c r="E17" s="169" t="s">
        <v>372</v>
      </c>
      <c r="F17" s="9" t="s">
        <v>224</v>
      </c>
      <c r="G17" s="8" t="s">
        <v>224</v>
      </c>
      <c r="H17" s="8" t="s">
        <v>224</v>
      </c>
      <c r="I17" s="9" t="s">
        <v>224</v>
      </c>
      <c r="J17" s="9" t="s">
        <v>224</v>
      </c>
      <c r="K17" s="9" t="s">
        <v>224</v>
      </c>
      <c r="L17" s="9">
        <v>21</v>
      </c>
      <c r="M17" s="9">
        <v>23</v>
      </c>
      <c r="N17" s="9"/>
      <c r="O17" s="9"/>
      <c r="P17" s="30">
        <f t="shared" si="2"/>
        <v>44</v>
      </c>
      <c r="Q17" s="379">
        <f t="shared" si="3"/>
        <v>2</v>
      </c>
      <c r="R17" s="380">
        <f t="shared" si="4"/>
        <v>44</v>
      </c>
    </row>
    <row r="18" spans="1:18" ht="13.5" customHeight="1" thickBot="1">
      <c r="A18" s="12">
        <v>13</v>
      </c>
      <c r="B18" s="397" t="s">
        <v>459</v>
      </c>
      <c r="C18" s="77" t="s">
        <v>110</v>
      </c>
      <c r="D18" s="77" t="s">
        <v>81</v>
      </c>
      <c r="E18" s="77" t="s">
        <v>26</v>
      </c>
      <c r="F18" s="9">
        <v>23</v>
      </c>
      <c r="G18" s="8" t="s">
        <v>224</v>
      </c>
      <c r="H18" s="8">
        <v>19</v>
      </c>
      <c r="I18" s="8" t="s">
        <v>224</v>
      </c>
      <c r="J18" s="8" t="s">
        <v>230</v>
      </c>
      <c r="K18" s="8" t="s">
        <v>224</v>
      </c>
      <c r="L18" s="8" t="s">
        <v>224</v>
      </c>
      <c r="M18" s="8" t="s">
        <v>224</v>
      </c>
      <c r="N18" s="8"/>
      <c r="O18" s="8"/>
      <c r="P18" s="30">
        <f t="shared" si="2"/>
        <v>42</v>
      </c>
      <c r="Q18" s="379">
        <f t="shared" si="3"/>
        <v>2</v>
      </c>
      <c r="R18" s="380">
        <f t="shared" si="4"/>
        <v>42</v>
      </c>
    </row>
    <row r="19" spans="1:18" ht="13.5" customHeight="1" thickBot="1">
      <c r="A19" s="12">
        <v>14</v>
      </c>
      <c r="B19" s="397" t="s">
        <v>451</v>
      </c>
      <c r="C19" s="77" t="s">
        <v>58</v>
      </c>
      <c r="D19" s="77" t="s">
        <v>95</v>
      </c>
      <c r="E19" s="77" t="s">
        <v>96</v>
      </c>
      <c r="F19" s="9">
        <v>11</v>
      </c>
      <c r="G19" s="9">
        <v>17</v>
      </c>
      <c r="H19" s="8" t="s">
        <v>224</v>
      </c>
      <c r="I19" s="8" t="s">
        <v>230</v>
      </c>
      <c r="J19" s="8" t="s">
        <v>224</v>
      </c>
      <c r="K19" s="8" t="s">
        <v>224</v>
      </c>
      <c r="L19" s="8" t="s">
        <v>224</v>
      </c>
      <c r="M19" s="8" t="s">
        <v>224</v>
      </c>
      <c r="N19" s="8"/>
      <c r="O19" s="8"/>
      <c r="P19" s="30">
        <f t="shared" si="2"/>
        <v>28</v>
      </c>
      <c r="Q19" s="379">
        <f t="shared" si="3"/>
        <v>2</v>
      </c>
      <c r="R19" s="380">
        <f t="shared" si="4"/>
        <v>28</v>
      </c>
    </row>
    <row r="20" spans="1:18" ht="13.5" customHeight="1" thickBot="1">
      <c r="A20" s="12">
        <v>15</v>
      </c>
      <c r="B20" s="397" t="s">
        <v>460</v>
      </c>
      <c r="C20" s="77" t="s">
        <v>112</v>
      </c>
      <c r="D20" s="77" t="s">
        <v>69</v>
      </c>
      <c r="E20" s="77" t="s">
        <v>26</v>
      </c>
      <c r="F20" s="8" t="s">
        <v>224</v>
      </c>
      <c r="G20" s="9">
        <v>13</v>
      </c>
      <c r="H20" s="8">
        <v>13</v>
      </c>
      <c r="I20" s="8" t="s">
        <v>224</v>
      </c>
      <c r="J20" s="8" t="s">
        <v>224</v>
      </c>
      <c r="K20" s="8" t="s">
        <v>224</v>
      </c>
      <c r="L20" s="8" t="s">
        <v>224</v>
      </c>
      <c r="M20" s="8" t="s">
        <v>224</v>
      </c>
      <c r="N20" s="8"/>
      <c r="O20" s="8"/>
      <c r="P20" s="30">
        <f t="shared" si="2"/>
        <v>26</v>
      </c>
      <c r="Q20" s="379">
        <f t="shared" si="3"/>
        <v>2</v>
      </c>
      <c r="R20" s="380">
        <f t="shared" si="4"/>
        <v>26</v>
      </c>
    </row>
    <row r="21" spans="1:18" ht="13.5" customHeight="1" thickBot="1">
      <c r="A21" s="12">
        <v>16</v>
      </c>
      <c r="B21" s="169" t="s">
        <v>461</v>
      </c>
      <c r="C21" s="77" t="s">
        <v>113</v>
      </c>
      <c r="D21" s="77" t="s">
        <v>69</v>
      </c>
      <c r="E21" s="77" t="s">
        <v>26</v>
      </c>
      <c r="F21" s="8" t="s">
        <v>224</v>
      </c>
      <c r="G21" s="8" t="s">
        <v>224</v>
      </c>
      <c r="H21" s="8">
        <v>25</v>
      </c>
      <c r="I21" s="8" t="s">
        <v>230</v>
      </c>
      <c r="J21" s="8" t="s">
        <v>224</v>
      </c>
      <c r="K21" s="8" t="s">
        <v>224</v>
      </c>
      <c r="L21" s="8" t="s">
        <v>224</v>
      </c>
      <c r="M21" s="8" t="s">
        <v>224</v>
      </c>
      <c r="N21" s="8"/>
      <c r="O21" s="8"/>
      <c r="P21" s="30">
        <f t="shared" si="2"/>
        <v>25</v>
      </c>
      <c r="Q21" s="379">
        <f t="shared" si="3"/>
        <v>1</v>
      </c>
      <c r="R21" s="380">
        <f t="shared" si="4"/>
        <v>25</v>
      </c>
    </row>
    <row r="22" spans="1:18" ht="13.5" customHeight="1" thickBot="1">
      <c r="A22" s="12">
        <v>17</v>
      </c>
      <c r="B22" s="76" t="s">
        <v>273</v>
      </c>
      <c r="C22" s="1" t="s">
        <v>272</v>
      </c>
      <c r="D22" s="77" t="s">
        <v>118</v>
      </c>
      <c r="E22" s="77" t="s">
        <v>119</v>
      </c>
      <c r="F22" s="9" t="s">
        <v>224</v>
      </c>
      <c r="G22" s="8" t="s">
        <v>224</v>
      </c>
      <c r="H22" s="9" t="s">
        <v>224</v>
      </c>
      <c r="I22" s="9" t="s">
        <v>224</v>
      </c>
      <c r="J22" s="9">
        <v>21</v>
      </c>
      <c r="K22" s="9" t="s">
        <v>230</v>
      </c>
      <c r="L22" s="9" t="s">
        <v>224</v>
      </c>
      <c r="M22" s="9" t="s">
        <v>224</v>
      </c>
      <c r="N22" s="9"/>
      <c r="O22" s="9"/>
      <c r="P22" s="30">
        <f t="shared" si="2"/>
        <v>21</v>
      </c>
      <c r="Q22" s="379">
        <f t="shared" si="3"/>
        <v>1</v>
      </c>
      <c r="R22" s="380">
        <f t="shared" si="4"/>
        <v>21</v>
      </c>
    </row>
    <row r="23" spans="1:18" ht="13.5" customHeight="1" thickBot="1">
      <c r="A23" s="12">
        <v>18</v>
      </c>
      <c r="B23" s="76" t="s">
        <v>274</v>
      </c>
      <c r="C23" s="1" t="s">
        <v>252</v>
      </c>
      <c r="D23" s="1" t="s">
        <v>269</v>
      </c>
      <c r="E23" s="1" t="s">
        <v>270</v>
      </c>
      <c r="F23" s="8" t="s">
        <v>224</v>
      </c>
      <c r="G23" s="9" t="s">
        <v>224</v>
      </c>
      <c r="H23" s="8" t="s">
        <v>224</v>
      </c>
      <c r="I23" s="8" t="s">
        <v>224</v>
      </c>
      <c r="J23" s="8">
        <v>19</v>
      </c>
      <c r="K23" s="8" t="s">
        <v>224</v>
      </c>
      <c r="L23" s="8" t="s">
        <v>224</v>
      </c>
      <c r="M23" s="8" t="s">
        <v>224</v>
      </c>
      <c r="N23" s="8"/>
      <c r="O23" s="8"/>
      <c r="P23" s="30">
        <f t="shared" si="2"/>
        <v>19</v>
      </c>
      <c r="Q23" s="379">
        <f t="shared" si="3"/>
        <v>1</v>
      </c>
      <c r="R23" s="380">
        <f t="shared" si="4"/>
        <v>19</v>
      </c>
    </row>
    <row r="24" spans="1:18" ht="13.5" customHeight="1" thickBot="1">
      <c r="A24" s="12">
        <v>19</v>
      </c>
      <c r="B24" s="76" t="s">
        <v>398</v>
      </c>
      <c r="C24" s="354" t="s">
        <v>258</v>
      </c>
      <c r="D24" s="354" t="s">
        <v>399</v>
      </c>
      <c r="E24" s="354" t="s">
        <v>366</v>
      </c>
      <c r="F24" s="9" t="s">
        <v>224</v>
      </c>
      <c r="G24" s="8" t="s">
        <v>224</v>
      </c>
      <c r="H24" s="9" t="s">
        <v>224</v>
      </c>
      <c r="I24" s="9" t="s">
        <v>224</v>
      </c>
      <c r="J24" s="9" t="s">
        <v>224</v>
      </c>
      <c r="K24" s="9" t="s">
        <v>224</v>
      </c>
      <c r="L24" s="9" t="s">
        <v>224</v>
      </c>
      <c r="M24" s="9">
        <v>19</v>
      </c>
      <c r="N24" s="9"/>
      <c r="O24" s="9"/>
      <c r="P24" s="30">
        <f t="shared" si="2"/>
        <v>19</v>
      </c>
      <c r="Q24" s="379">
        <f t="shared" si="3"/>
        <v>1</v>
      </c>
      <c r="R24" s="380">
        <f t="shared" si="4"/>
        <v>19</v>
      </c>
    </row>
    <row r="25" spans="1:18" ht="13.5" customHeight="1" thickBot="1">
      <c r="A25" s="12">
        <v>20</v>
      </c>
      <c r="B25" s="76" t="s">
        <v>275</v>
      </c>
      <c r="C25" s="1" t="s">
        <v>252</v>
      </c>
      <c r="D25" s="1" t="s">
        <v>269</v>
      </c>
      <c r="E25" s="1" t="s">
        <v>270</v>
      </c>
      <c r="F25" s="8" t="s">
        <v>224</v>
      </c>
      <c r="G25" s="8" t="s">
        <v>224</v>
      </c>
      <c r="H25" s="9" t="s">
        <v>224</v>
      </c>
      <c r="I25" s="8" t="s">
        <v>224</v>
      </c>
      <c r="J25" s="8">
        <v>17</v>
      </c>
      <c r="K25" s="8" t="s">
        <v>224</v>
      </c>
      <c r="L25" s="8" t="s">
        <v>224</v>
      </c>
      <c r="M25" s="8" t="s">
        <v>224</v>
      </c>
      <c r="N25" s="8"/>
      <c r="O25" s="8"/>
      <c r="P25" s="30">
        <f t="shared" si="2"/>
        <v>17</v>
      </c>
      <c r="Q25" s="379">
        <f t="shared" si="3"/>
        <v>1</v>
      </c>
      <c r="R25" s="380">
        <f t="shared" si="4"/>
        <v>17</v>
      </c>
    </row>
    <row r="26" spans="1:18" ht="13.5" customHeight="1" thickBot="1">
      <c r="A26" s="12">
        <v>21</v>
      </c>
      <c r="B26" s="398" t="s">
        <v>277</v>
      </c>
      <c r="C26" s="1" t="s">
        <v>276</v>
      </c>
      <c r="D26" s="1" t="s">
        <v>269</v>
      </c>
      <c r="E26" s="1" t="s">
        <v>224</v>
      </c>
      <c r="F26" s="9" t="s">
        <v>224</v>
      </c>
      <c r="G26" s="9" t="s">
        <v>224</v>
      </c>
      <c r="H26" s="9" t="s">
        <v>224</v>
      </c>
      <c r="I26" s="8" t="s">
        <v>224</v>
      </c>
      <c r="J26" s="8">
        <v>15</v>
      </c>
      <c r="K26" s="8" t="s">
        <v>224</v>
      </c>
      <c r="L26" s="8" t="s">
        <v>224</v>
      </c>
      <c r="M26" s="8" t="s">
        <v>224</v>
      </c>
      <c r="N26" s="8"/>
      <c r="O26" s="8"/>
      <c r="P26" s="30">
        <f t="shared" si="2"/>
        <v>15</v>
      </c>
      <c r="Q26" s="379">
        <f t="shared" si="3"/>
        <v>1</v>
      </c>
      <c r="R26" s="380">
        <f t="shared" si="4"/>
        <v>15</v>
      </c>
    </row>
    <row r="27" spans="1:18" ht="13.5" customHeight="1" thickBot="1">
      <c r="A27" s="12">
        <v>22</v>
      </c>
      <c r="B27" s="348" t="s">
        <v>280</v>
      </c>
      <c r="C27" s="353" t="s">
        <v>76</v>
      </c>
      <c r="D27" s="353" t="s">
        <v>118</v>
      </c>
      <c r="E27" s="353" t="s">
        <v>119</v>
      </c>
      <c r="F27" s="9">
        <v>13</v>
      </c>
      <c r="G27" s="8" t="s">
        <v>224</v>
      </c>
      <c r="H27" s="9" t="s">
        <v>224</v>
      </c>
      <c r="I27" s="8" t="s">
        <v>224</v>
      </c>
      <c r="J27" s="8" t="s">
        <v>224</v>
      </c>
      <c r="K27" s="8" t="s">
        <v>224</v>
      </c>
      <c r="L27" s="8" t="s">
        <v>224</v>
      </c>
      <c r="M27" s="8" t="s">
        <v>224</v>
      </c>
      <c r="N27" s="8"/>
      <c r="O27" s="8"/>
      <c r="P27" s="30">
        <f t="shared" si="2"/>
        <v>13</v>
      </c>
      <c r="Q27" s="379">
        <f t="shared" si="3"/>
        <v>1</v>
      </c>
      <c r="R27" s="380">
        <f t="shared" si="4"/>
        <v>13</v>
      </c>
    </row>
    <row r="28" spans="1:18" ht="13.5" customHeight="1" thickBot="1">
      <c r="A28" s="12">
        <v>23</v>
      </c>
      <c r="B28" s="76"/>
      <c r="C28" s="1"/>
      <c r="D28" s="1"/>
      <c r="E28" s="1"/>
      <c r="F28" s="9"/>
      <c r="G28" s="8"/>
      <c r="H28" s="8"/>
      <c r="I28" s="9"/>
      <c r="J28" s="9"/>
      <c r="K28" s="9"/>
      <c r="L28" s="9"/>
      <c r="M28" s="9"/>
      <c r="N28" s="9"/>
      <c r="O28" s="9"/>
      <c r="P28" s="30">
        <f aca="true" t="shared" si="5" ref="P28:P42">SUM(F28:O28)</f>
        <v>0</v>
      </c>
      <c r="Q28" s="379">
        <f t="shared" si="3"/>
        <v>0</v>
      </c>
      <c r="R28" s="380">
        <f t="shared" si="4"/>
        <v>0</v>
      </c>
    </row>
    <row r="29" spans="1:18" ht="13.5" customHeight="1" thickBot="1">
      <c r="A29" s="12">
        <v>24</v>
      </c>
      <c r="B29" s="76"/>
      <c r="C29" s="1"/>
      <c r="D29" s="1"/>
      <c r="E29" s="1"/>
      <c r="F29" s="8"/>
      <c r="G29" s="9"/>
      <c r="H29" s="9"/>
      <c r="I29" s="9"/>
      <c r="J29" s="9"/>
      <c r="K29" s="9"/>
      <c r="L29" s="9"/>
      <c r="M29" s="9"/>
      <c r="N29" s="9"/>
      <c r="O29" s="9"/>
      <c r="P29" s="30">
        <f t="shared" si="5"/>
        <v>0</v>
      </c>
      <c r="Q29" s="379">
        <f t="shared" si="3"/>
        <v>0</v>
      </c>
      <c r="R29" s="380">
        <f t="shared" si="4"/>
        <v>0</v>
      </c>
    </row>
    <row r="30" spans="1:18" ht="13.5" customHeight="1" thickBot="1">
      <c r="A30" s="12">
        <v>25</v>
      </c>
      <c r="B30" s="76"/>
      <c r="C30" s="1"/>
      <c r="D30" s="1"/>
      <c r="E30" s="1"/>
      <c r="F30" s="9"/>
      <c r="G30" s="8"/>
      <c r="H30" s="9"/>
      <c r="I30" s="8"/>
      <c r="J30" s="8"/>
      <c r="K30" s="8"/>
      <c r="L30" s="8"/>
      <c r="M30" s="8"/>
      <c r="N30" s="8"/>
      <c r="O30" s="8"/>
      <c r="P30" s="30">
        <f t="shared" si="5"/>
        <v>0</v>
      </c>
      <c r="Q30" s="379">
        <f t="shared" si="3"/>
        <v>0</v>
      </c>
      <c r="R30" s="380">
        <f t="shared" si="4"/>
        <v>0</v>
      </c>
    </row>
    <row r="31" spans="1:18" ht="13.5" customHeight="1" thickBot="1">
      <c r="A31" s="12">
        <v>26</v>
      </c>
      <c r="B31" s="76"/>
      <c r="C31" s="1"/>
      <c r="D31" s="1"/>
      <c r="E31" s="1"/>
      <c r="F31" s="8"/>
      <c r="G31" s="8"/>
      <c r="H31" s="8"/>
      <c r="I31" s="9"/>
      <c r="J31" s="9"/>
      <c r="K31" s="9"/>
      <c r="L31" s="9"/>
      <c r="M31" s="9"/>
      <c r="N31" s="9"/>
      <c r="O31" s="9"/>
      <c r="P31" s="30">
        <f t="shared" si="5"/>
        <v>0</v>
      </c>
      <c r="Q31" s="379">
        <f t="shared" si="3"/>
        <v>0</v>
      </c>
      <c r="R31" s="380">
        <f t="shared" si="4"/>
        <v>0</v>
      </c>
    </row>
    <row r="32" spans="1:18" ht="13.5" customHeight="1" thickBot="1">
      <c r="A32" s="12">
        <v>27</v>
      </c>
      <c r="B32" s="76"/>
      <c r="C32" s="1"/>
      <c r="D32" s="1"/>
      <c r="E32" s="1"/>
      <c r="F32" s="8"/>
      <c r="G32" s="9"/>
      <c r="H32" s="9"/>
      <c r="I32" s="9"/>
      <c r="J32" s="9"/>
      <c r="K32" s="9"/>
      <c r="L32" s="9"/>
      <c r="M32" s="9"/>
      <c r="N32" s="9"/>
      <c r="O32" s="9"/>
      <c r="P32" s="30">
        <f t="shared" si="5"/>
        <v>0</v>
      </c>
      <c r="Q32" s="379">
        <f t="shared" si="3"/>
        <v>0</v>
      </c>
      <c r="R32" s="380">
        <f t="shared" si="4"/>
        <v>0</v>
      </c>
    </row>
    <row r="33" spans="1:18" ht="13.5" customHeight="1" thickBot="1">
      <c r="A33" s="12">
        <v>28</v>
      </c>
      <c r="B33" s="76"/>
      <c r="C33" s="1"/>
      <c r="D33" s="1"/>
      <c r="E33" s="1"/>
      <c r="F33" s="8"/>
      <c r="G33" s="9"/>
      <c r="H33" s="9"/>
      <c r="I33" s="9"/>
      <c r="J33" s="9"/>
      <c r="K33" s="9"/>
      <c r="L33" s="9"/>
      <c r="M33" s="9"/>
      <c r="N33" s="9"/>
      <c r="O33" s="9"/>
      <c r="P33" s="30">
        <f t="shared" si="5"/>
        <v>0</v>
      </c>
      <c r="Q33" s="379">
        <f t="shared" si="3"/>
        <v>0</v>
      </c>
      <c r="R33" s="380">
        <f t="shared" si="4"/>
        <v>0</v>
      </c>
    </row>
    <row r="34" spans="1:18" ht="13.5" customHeight="1" thickBot="1">
      <c r="A34" s="12">
        <v>29</v>
      </c>
      <c r="B34" s="76"/>
      <c r="C34" s="1"/>
      <c r="D34" s="1"/>
      <c r="E34" s="1"/>
      <c r="F34" s="9"/>
      <c r="G34" s="9"/>
      <c r="H34" s="9"/>
      <c r="I34" s="8"/>
      <c r="J34" s="8"/>
      <c r="K34" s="8"/>
      <c r="L34" s="8"/>
      <c r="M34" s="8"/>
      <c r="N34" s="8"/>
      <c r="O34" s="8"/>
      <c r="P34" s="30">
        <f t="shared" si="5"/>
        <v>0</v>
      </c>
      <c r="Q34" s="379">
        <f t="shared" si="3"/>
        <v>0</v>
      </c>
      <c r="R34" s="380">
        <f t="shared" si="4"/>
        <v>0</v>
      </c>
    </row>
    <row r="35" spans="1:18" ht="13.5" customHeight="1" thickBot="1">
      <c r="A35" s="12">
        <v>30</v>
      </c>
      <c r="B35" s="76"/>
      <c r="C35" s="1"/>
      <c r="D35" s="1"/>
      <c r="E35" s="1"/>
      <c r="F35" s="8"/>
      <c r="G35" s="9"/>
      <c r="H35" s="9"/>
      <c r="I35" s="8"/>
      <c r="J35" s="8"/>
      <c r="K35" s="8"/>
      <c r="L35" s="8"/>
      <c r="M35" s="8"/>
      <c r="N35" s="8"/>
      <c r="O35" s="8"/>
      <c r="P35" s="30">
        <f t="shared" si="5"/>
        <v>0</v>
      </c>
      <c r="Q35" s="379">
        <f t="shared" si="3"/>
        <v>0</v>
      </c>
      <c r="R35" s="380">
        <f t="shared" si="4"/>
        <v>0</v>
      </c>
    </row>
    <row r="36" spans="1:18" ht="13.5" customHeight="1" thickBot="1">
      <c r="A36" s="12">
        <v>31</v>
      </c>
      <c r="B36" s="76"/>
      <c r="C36" s="1"/>
      <c r="D36" s="1"/>
      <c r="E36" s="1"/>
      <c r="F36" s="9"/>
      <c r="G36" s="8"/>
      <c r="H36" s="9"/>
      <c r="I36" s="9"/>
      <c r="J36" s="9"/>
      <c r="K36" s="9"/>
      <c r="L36" s="9"/>
      <c r="M36" s="9"/>
      <c r="N36" s="9"/>
      <c r="O36" s="9"/>
      <c r="P36" s="30">
        <f t="shared" si="5"/>
        <v>0</v>
      </c>
      <c r="Q36" s="379">
        <f t="shared" si="3"/>
        <v>0</v>
      </c>
      <c r="R36" s="380">
        <f t="shared" si="4"/>
        <v>0</v>
      </c>
    </row>
    <row r="37" spans="1:18" ht="13.5" customHeight="1" thickBot="1">
      <c r="A37" s="12"/>
      <c r="B37" s="7"/>
      <c r="C37" s="7"/>
      <c r="D37" s="7"/>
      <c r="E37" s="7"/>
      <c r="F37" s="9"/>
      <c r="G37" s="9"/>
      <c r="H37" s="9"/>
      <c r="I37" s="8"/>
      <c r="J37" s="8"/>
      <c r="K37" s="8"/>
      <c r="L37" s="8"/>
      <c r="M37" s="8"/>
      <c r="N37" s="8"/>
      <c r="O37" s="8"/>
      <c r="P37" s="30">
        <f t="shared" si="5"/>
        <v>0</v>
      </c>
      <c r="Q37" s="379">
        <f t="shared" si="3"/>
        <v>0</v>
      </c>
      <c r="R37" s="380">
        <f t="shared" si="4"/>
        <v>0</v>
      </c>
    </row>
    <row r="38" spans="1:18" ht="13.5" customHeight="1" thickBot="1">
      <c r="A38" s="12"/>
      <c r="B38" s="7"/>
      <c r="C38" s="7"/>
      <c r="D38" s="7"/>
      <c r="E38" s="7"/>
      <c r="F38" s="8"/>
      <c r="G38" s="9"/>
      <c r="H38" s="9"/>
      <c r="I38" s="9"/>
      <c r="J38" s="9"/>
      <c r="K38" s="9"/>
      <c r="L38" s="9"/>
      <c r="M38" s="9"/>
      <c r="N38" s="9"/>
      <c r="O38" s="9"/>
      <c r="P38" s="30">
        <f t="shared" si="5"/>
        <v>0</v>
      </c>
      <c r="Q38" s="379">
        <f t="shared" si="3"/>
        <v>0</v>
      </c>
      <c r="R38" s="380">
        <f t="shared" si="4"/>
        <v>0</v>
      </c>
    </row>
    <row r="39" spans="1:18" ht="13.5" customHeight="1" thickBot="1">
      <c r="A39" s="12"/>
      <c r="B39" s="7"/>
      <c r="C39" s="7"/>
      <c r="D39" s="7"/>
      <c r="E39" s="7"/>
      <c r="F39" s="9"/>
      <c r="G39" s="8"/>
      <c r="H39" s="9"/>
      <c r="I39" s="9"/>
      <c r="J39" s="9"/>
      <c r="K39" s="9"/>
      <c r="L39" s="9"/>
      <c r="M39" s="9"/>
      <c r="N39" s="9"/>
      <c r="O39" s="9"/>
      <c r="P39" s="30">
        <f t="shared" si="5"/>
        <v>0</v>
      </c>
      <c r="Q39" s="379">
        <f t="shared" si="3"/>
        <v>0</v>
      </c>
      <c r="R39" s="380">
        <f t="shared" si="4"/>
        <v>0</v>
      </c>
    </row>
    <row r="40" spans="1:18" ht="13.5" customHeight="1" thickBot="1">
      <c r="A40" s="12"/>
      <c r="B40" s="7"/>
      <c r="C40" s="7"/>
      <c r="D40" s="7"/>
      <c r="E40" s="7"/>
      <c r="F40" s="9"/>
      <c r="G40" s="8"/>
      <c r="H40" s="9"/>
      <c r="I40" s="9"/>
      <c r="J40" s="9"/>
      <c r="K40" s="9"/>
      <c r="L40" s="9"/>
      <c r="M40" s="9"/>
      <c r="N40" s="9"/>
      <c r="O40" s="9"/>
      <c r="P40" s="30">
        <f t="shared" si="5"/>
        <v>0</v>
      </c>
      <c r="Q40" s="379">
        <f t="shared" si="3"/>
        <v>0</v>
      </c>
      <c r="R40" s="380">
        <f t="shared" si="4"/>
        <v>0</v>
      </c>
    </row>
    <row r="41" spans="1:18" ht="13.5" customHeight="1" thickBot="1">
      <c r="A41" s="12"/>
      <c r="B41" s="7"/>
      <c r="C41" s="7"/>
      <c r="D41" s="7"/>
      <c r="E41" s="7"/>
      <c r="F41" s="9"/>
      <c r="G41" s="8"/>
      <c r="H41" s="9"/>
      <c r="I41" s="9"/>
      <c r="J41" s="9"/>
      <c r="K41" s="9"/>
      <c r="L41" s="9"/>
      <c r="M41" s="9"/>
      <c r="N41" s="9"/>
      <c r="O41" s="9"/>
      <c r="P41" s="30">
        <f t="shared" si="5"/>
        <v>0</v>
      </c>
      <c r="Q41" s="379">
        <f t="shared" si="3"/>
        <v>0</v>
      </c>
      <c r="R41" s="380">
        <f t="shared" si="4"/>
        <v>0</v>
      </c>
    </row>
    <row r="42" spans="1:18" ht="13.5" customHeight="1" thickBot="1">
      <c r="A42" s="12"/>
      <c r="B42" s="7"/>
      <c r="C42" s="7"/>
      <c r="D42" s="7"/>
      <c r="E42" s="7"/>
      <c r="F42" s="17"/>
      <c r="G42" s="18"/>
      <c r="H42" s="19"/>
      <c r="I42" s="18"/>
      <c r="J42" s="18"/>
      <c r="K42" s="18"/>
      <c r="L42" s="18"/>
      <c r="M42" s="18"/>
      <c r="N42" s="18"/>
      <c r="O42" s="18"/>
      <c r="P42" s="30">
        <f t="shared" si="5"/>
        <v>0</v>
      </c>
      <c r="Q42" s="381">
        <f t="shared" si="3"/>
        <v>0</v>
      </c>
      <c r="R42" s="382">
        <f t="shared" si="4"/>
        <v>0</v>
      </c>
    </row>
    <row r="43" spans="6:17" ht="13.5" customHeight="1" thickBot="1">
      <c r="F43" s="66">
        <f aca="true" t="shared" si="6" ref="F43:P43">SUM(F6:F42)</f>
        <v>236</v>
      </c>
      <c r="G43" s="67">
        <f t="shared" si="6"/>
        <v>225</v>
      </c>
      <c r="H43" s="67">
        <f t="shared" si="6"/>
        <v>236</v>
      </c>
      <c r="I43" s="67">
        <f t="shared" si="6"/>
        <v>197</v>
      </c>
      <c r="J43" s="67">
        <f t="shared" si="6"/>
        <v>245</v>
      </c>
      <c r="K43" s="67">
        <f t="shared" si="6"/>
        <v>197</v>
      </c>
      <c r="L43" s="67">
        <f t="shared" si="6"/>
        <v>161</v>
      </c>
      <c r="M43" s="67">
        <f t="shared" si="6"/>
        <v>180</v>
      </c>
      <c r="N43" s="67">
        <f t="shared" si="6"/>
        <v>0</v>
      </c>
      <c r="O43" s="67">
        <f t="shared" si="6"/>
        <v>0</v>
      </c>
      <c r="P43" s="31">
        <f t="shared" si="6"/>
        <v>1677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11</v>
      </c>
      <c r="G44" s="16">
        <f aca="true" t="shared" si="7" ref="G44:O44">COUNTIF(G6:G42,"&gt;0")</f>
        <v>10</v>
      </c>
      <c r="H44" s="16">
        <f t="shared" si="7"/>
        <v>11</v>
      </c>
      <c r="I44" s="16">
        <f t="shared" si="7"/>
        <v>8</v>
      </c>
      <c r="J44" s="16">
        <f t="shared" si="7"/>
        <v>12</v>
      </c>
      <c r="K44" s="16">
        <f>COUNTIF(K6:K42,"&gt;0")+1</f>
        <v>9</v>
      </c>
      <c r="L44" s="16">
        <f t="shared" si="7"/>
        <v>6</v>
      </c>
      <c r="M44" s="16">
        <f t="shared" si="7"/>
        <v>7</v>
      </c>
      <c r="N44" s="16">
        <f t="shared" si="7"/>
        <v>0</v>
      </c>
      <c r="O44" s="16">
        <f t="shared" si="7"/>
        <v>0</v>
      </c>
      <c r="P44" s="179">
        <f>SUM(F44:O44)</f>
        <v>74</v>
      </c>
      <c r="Q44" s="187">
        <f>SUM(Q6:Q43)</f>
        <v>73</v>
      </c>
    </row>
    <row r="47" spans="3:16" ht="14.25" customHeight="1">
      <c r="C47" s="405" t="s">
        <v>134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159" t="s">
        <v>229</v>
      </c>
      <c r="J49" s="50" t="s">
        <v>278</v>
      </c>
      <c r="K49" s="307" t="s">
        <v>320</v>
      </c>
      <c r="L49" s="307" t="s">
        <v>358</v>
      </c>
      <c r="M49" s="307" t="s">
        <v>400</v>
      </c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4"/>
      <c r="D50" s="15"/>
      <c r="E50" s="135" t="s">
        <v>6</v>
      </c>
      <c r="F50" s="58" t="s">
        <v>5</v>
      </c>
      <c r="G50" s="58" t="s">
        <v>10</v>
      </c>
      <c r="H50" s="59" t="s">
        <v>11</v>
      </c>
      <c r="I50" s="58" t="s">
        <v>12</v>
      </c>
      <c r="J50" s="59" t="s">
        <v>13</v>
      </c>
      <c r="K50" s="58" t="s">
        <v>14</v>
      </c>
      <c r="L50" s="59" t="s">
        <v>15</v>
      </c>
      <c r="M50" s="58" t="s">
        <v>16</v>
      </c>
      <c r="N50" s="60" t="s">
        <v>17</v>
      </c>
      <c r="O50" s="61" t="s">
        <v>18</v>
      </c>
      <c r="P50" s="34"/>
      <c r="Q50" s="391"/>
      <c r="R50" s="376"/>
    </row>
    <row r="51" spans="1:18" ht="13.5" customHeight="1" thickBot="1">
      <c r="A51" s="68"/>
      <c r="B51" s="69"/>
      <c r="C51" s="104">
        <v>1</v>
      </c>
      <c r="D51" s="105" t="s">
        <v>25</v>
      </c>
      <c r="E51" s="105" t="s">
        <v>26</v>
      </c>
      <c r="F51" s="106">
        <v>10</v>
      </c>
      <c r="G51" s="106">
        <v>10</v>
      </c>
      <c r="H51" s="106">
        <v>7</v>
      </c>
      <c r="I51" s="106">
        <v>10</v>
      </c>
      <c r="J51" s="106" t="s">
        <v>224</v>
      </c>
      <c r="K51" s="107">
        <v>10</v>
      </c>
      <c r="L51" s="334" t="s">
        <v>224</v>
      </c>
      <c r="M51" s="107">
        <v>7</v>
      </c>
      <c r="N51" s="107"/>
      <c r="O51" s="108"/>
      <c r="P51" s="109">
        <f aca="true" t="shared" si="8" ref="P51:P59">SUM(F51:O51)</f>
        <v>54</v>
      </c>
      <c r="Q51" s="385">
        <f aca="true" t="shared" si="9" ref="Q51:Q59">COUNTIF(F51:O51,"&gt;0")</f>
        <v>6</v>
      </c>
      <c r="R51" s="119">
        <f>SUM(F51:O51)</f>
        <v>54</v>
      </c>
    </row>
    <row r="52" spans="3:18" ht="13.5" customHeight="1" thickBot="1">
      <c r="C52" s="95">
        <v>2</v>
      </c>
      <c r="D52" s="96" t="s">
        <v>31</v>
      </c>
      <c r="E52" s="96" t="s">
        <v>31</v>
      </c>
      <c r="F52" s="313">
        <v>4</v>
      </c>
      <c r="G52" s="4">
        <v>7</v>
      </c>
      <c r="H52" s="4">
        <v>4</v>
      </c>
      <c r="I52" s="4" t="s">
        <v>224</v>
      </c>
      <c r="J52" s="4">
        <v>7</v>
      </c>
      <c r="K52" s="72">
        <v>7</v>
      </c>
      <c r="L52" s="311">
        <v>10</v>
      </c>
      <c r="M52" s="72">
        <v>10</v>
      </c>
      <c r="N52" s="72"/>
      <c r="O52" s="73"/>
      <c r="P52" s="32">
        <f t="shared" si="8"/>
        <v>49</v>
      </c>
      <c r="Q52" s="385">
        <f t="shared" si="9"/>
        <v>7</v>
      </c>
      <c r="R52" s="119">
        <f>SUM(F52:O52)-F52</f>
        <v>45</v>
      </c>
    </row>
    <row r="53" spans="3:18" ht="13.5" customHeight="1" thickBot="1">
      <c r="C53" s="95">
        <v>3</v>
      </c>
      <c r="D53" s="96" t="s">
        <v>49</v>
      </c>
      <c r="E53" s="96" t="s">
        <v>72</v>
      </c>
      <c r="F53" s="4">
        <v>5</v>
      </c>
      <c r="G53" s="4" t="s">
        <v>224</v>
      </c>
      <c r="H53" s="4">
        <v>10</v>
      </c>
      <c r="I53" s="4">
        <v>7</v>
      </c>
      <c r="J53" s="4" t="s">
        <v>224</v>
      </c>
      <c r="K53" s="311" t="s">
        <v>224</v>
      </c>
      <c r="L53" s="311" t="s">
        <v>224</v>
      </c>
      <c r="M53" s="311" t="s">
        <v>224</v>
      </c>
      <c r="N53" s="72"/>
      <c r="O53" s="73"/>
      <c r="P53" s="32">
        <f t="shared" si="8"/>
        <v>22</v>
      </c>
      <c r="Q53" s="385">
        <f t="shared" si="9"/>
        <v>3</v>
      </c>
      <c r="R53" s="119">
        <f aca="true" t="shared" si="10" ref="R53:R59">SUM(F53:O53)</f>
        <v>22</v>
      </c>
    </row>
    <row r="54" spans="3:18" ht="13.5" customHeight="1" thickBot="1">
      <c r="C54" s="95">
        <v>4</v>
      </c>
      <c r="D54" s="20" t="s">
        <v>269</v>
      </c>
      <c r="E54" s="20" t="s">
        <v>270</v>
      </c>
      <c r="F54" s="4" t="s">
        <v>224</v>
      </c>
      <c r="G54" s="4" t="s">
        <v>224</v>
      </c>
      <c r="H54" s="5" t="s">
        <v>224</v>
      </c>
      <c r="I54" s="5" t="s">
        <v>224</v>
      </c>
      <c r="J54" s="4">
        <v>10</v>
      </c>
      <c r="K54" s="311" t="s">
        <v>224</v>
      </c>
      <c r="L54" s="311" t="s">
        <v>224</v>
      </c>
      <c r="M54" s="311" t="s">
        <v>224</v>
      </c>
      <c r="N54" s="72"/>
      <c r="O54" s="73"/>
      <c r="P54" s="32">
        <f t="shared" si="8"/>
        <v>10</v>
      </c>
      <c r="Q54" s="385">
        <f t="shared" si="9"/>
        <v>1</v>
      </c>
      <c r="R54" s="119">
        <f t="shared" si="10"/>
        <v>10</v>
      </c>
    </row>
    <row r="55" spans="3:18" ht="13.5" customHeight="1" thickBot="1">
      <c r="C55" s="95">
        <v>5</v>
      </c>
      <c r="D55" s="96" t="s">
        <v>81</v>
      </c>
      <c r="E55" s="96" t="s">
        <v>26</v>
      </c>
      <c r="F55" s="4">
        <v>7</v>
      </c>
      <c r="G55" s="4" t="s">
        <v>224</v>
      </c>
      <c r="H55" s="4" t="s">
        <v>224</v>
      </c>
      <c r="I55" s="4" t="s">
        <v>224</v>
      </c>
      <c r="J55" s="4" t="s">
        <v>224</v>
      </c>
      <c r="K55" s="311" t="s">
        <v>224</v>
      </c>
      <c r="L55" s="311" t="s">
        <v>224</v>
      </c>
      <c r="M55" s="311" t="s">
        <v>224</v>
      </c>
      <c r="N55" s="72"/>
      <c r="O55" s="73"/>
      <c r="P55" s="32">
        <f t="shared" si="8"/>
        <v>7</v>
      </c>
      <c r="Q55" s="385">
        <f t="shared" si="9"/>
        <v>1</v>
      </c>
      <c r="R55" s="119">
        <f t="shared" si="10"/>
        <v>7</v>
      </c>
    </row>
    <row r="56" spans="3:18" ht="13.5" customHeight="1" thickBot="1">
      <c r="C56" s="95">
        <v>6</v>
      </c>
      <c r="D56" s="96" t="s">
        <v>69</v>
      </c>
      <c r="E56" s="96" t="s">
        <v>26</v>
      </c>
      <c r="F56" s="4" t="s">
        <v>224</v>
      </c>
      <c r="G56" s="4" t="s">
        <v>224</v>
      </c>
      <c r="H56" s="4">
        <v>5</v>
      </c>
      <c r="I56" s="5" t="s">
        <v>224</v>
      </c>
      <c r="J56" s="4" t="s">
        <v>224</v>
      </c>
      <c r="K56" s="311" t="s">
        <v>224</v>
      </c>
      <c r="L56" s="311" t="s">
        <v>224</v>
      </c>
      <c r="M56" s="311" t="s">
        <v>224</v>
      </c>
      <c r="N56" s="72"/>
      <c r="O56" s="73"/>
      <c r="P56" s="32">
        <f t="shared" si="8"/>
        <v>5</v>
      </c>
      <c r="Q56" s="385">
        <f t="shared" si="9"/>
        <v>1</v>
      </c>
      <c r="R56" s="119">
        <f t="shared" si="10"/>
        <v>5</v>
      </c>
    </row>
    <row r="57" spans="3:18" ht="13.5" customHeight="1" thickBot="1">
      <c r="C57" s="43">
        <v>7</v>
      </c>
      <c r="D57" s="20"/>
      <c r="E57" s="20"/>
      <c r="F57" s="5"/>
      <c r="G57" s="4"/>
      <c r="H57" s="5"/>
      <c r="I57" s="4"/>
      <c r="J57" s="4"/>
      <c r="K57" s="72"/>
      <c r="L57" s="72"/>
      <c r="M57" s="72"/>
      <c r="N57" s="72"/>
      <c r="O57" s="73"/>
      <c r="P57" s="32">
        <f t="shared" si="8"/>
        <v>0</v>
      </c>
      <c r="Q57" s="385">
        <f t="shared" si="9"/>
        <v>0</v>
      </c>
      <c r="R57" s="119">
        <f t="shared" si="10"/>
        <v>0</v>
      </c>
    </row>
    <row r="58" spans="3:18" ht="13.5" customHeight="1" thickBot="1">
      <c r="C58" s="43">
        <v>8</v>
      </c>
      <c r="D58" s="20"/>
      <c r="E58" s="20"/>
      <c r="F58" s="4"/>
      <c r="G58" s="5"/>
      <c r="H58" s="5"/>
      <c r="I58" s="5"/>
      <c r="J58" s="4"/>
      <c r="K58" s="72"/>
      <c r="L58" s="72"/>
      <c r="M58" s="72"/>
      <c r="N58" s="72"/>
      <c r="O58" s="73"/>
      <c r="P58" s="32">
        <f t="shared" si="8"/>
        <v>0</v>
      </c>
      <c r="Q58" s="385">
        <f t="shared" si="9"/>
        <v>0</v>
      </c>
      <c r="R58" s="119">
        <f t="shared" si="10"/>
        <v>0</v>
      </c>
    </row>
    <row r="59" spans="3:18" ht="13.5" customHeight="1" thickBot="1">
      <c r="C59" s="44">
        <v>9</v>
      </c>
      <c r="D59" s="22"/>
      <c r="E59" s="24"/>
      <c r="F59" s="38"/>
      <c r="G59" s="39"/>
      <c r="H59" s="39"/>
      <c r="I59" s="39"/>
      <c r="J59" s="40"/>
      <c r="K59" s="74"/>
      <c r="L59" s="74"/>
      <c r="M59" s="74"/>
      <c r="N59" s="74"/>
      <c r="O59" s="75"/>
      <c r="P59" s="41">
        <f t="shared" si="8"/>
        <v>0</v>
      </c>
      <c r="Q59" s="386">
        <f t="shared" si="9"/>
        <v>0</v>
      </c>
      <c r="R59" s="119">
        <f t="shared" si="10"/>
        <v>0</v>
      </c>
    </row>
    <row r="60" spans="3:16" ht="13.5" customHeight="1" thickBot="1">
      <c r="C60" s="44"/>
      <c r="D60" s="22"/>
      <c r="E60" s="24"/>
      <c r="F60" s="38"/>
      <c r="G60" s="39"/>
      <c r="H60" s="39"/>
      <c r="I60" s="39"/>
      <c r="J60" s="40"/>
      <c r="K60" s="74"/>
      <c r="L60" s="74"/>
      <c r="M60" s="74"/>
      <c r="N60" s="74"/>
      <c r="O60" s="75"/>
      <c r="P60" s="41"/>
    </row>
  </sheetData>
  <sheetProtection/>
  <autoFilter ref="A5:P43"/>
  <mergeCells count="2">
    <mergeCell ref="C47:P47"/>
    <mergeCell ref="B2:O2"/>
  </mergeCells>
  <printOptions/>
  <pageMargins left="0.5118110236220472" right="0.2362204724409449" top="0.5511811023622047" bottom="0.984251968503937" header="0.1968503937007874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A6" sqref="A6:P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6.28125" style="2" customWidth="1"/>
    <col min="19" max="16384" width="9.140625" style="2" customWidth="1"/>
  </cols>
  <sheetData>
    <row r="2" spans="2:15" ht="13.5" customHeight="1">
      <c r="B2" s="405" t="s">
        <v>132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45"/>
      <c r="B5" s="46"/>
      <c r="C5" s="64"/>
      <c r="D5" s="45"/>
      <c r="E5" s="52" t="s">
        <v>6</v>
      </c>
      <c r="F5" s="57" t="s">
        <v>5</v>
      </c>
      <c r="G5" s="58" t="s">
        <v>10</v>
      </c>
      <c r="H5" s="59" t="s">
        <v>11</v>
      </c>
      <c r="I5" s="58" t="s">
        <v>12</v>
      </c>
      <c r="J5" s="59" t="s">
        <v>13</v>
      </c>
      <c r="K5" s="58" t="s">
        <v>14</v>
      </c>
      <c r="L5" s="59" t="s">
        <v>15</v>
      </c>
      <c r="M5" s="58" t="s">
        <v>16</v>
      </c>
      <c r="N5" s="60" t="s">
        <v>17</v>
      </c>
      <c r="O5" s="61" t="s">
        <v>18</v>
      </c>
      <c r="P5" s="34"/>
      <c r="Q5" s="379"/>
      <c r="R5" s="380"/>
    </row>
    <row r="6" spans="1:18" ht="13.5" customHeight="1" thickBot="1">
      <c r="A6" s="426">
        <v>1</v>
      </c>
      <c r="B6" s="427" t="s">
        <v>492</v>
      </c>
      <c r="C6" s="427" t="s">
        <v>493</v>
      </c>
      <c r="D6" s="427" t="s">
        <v>486</v>
      </c>
      <c r="E6" s="427" t="s">
        <v>487</v>
      </c>
      <c r="F6" s="428">
        <v>30</v>
      </c>
      <c r="G6" s="418">
        <v>30</v>
      </c>
      <c r="H6" s="428" t="s">
        <v>224</v>
      </c>
      <c r="I6" s="428">
        <v>27</v>
      </c>
      <c r="J6" s="428">
        <v>35</v>
      </c>
      <c r="K6" s="428">
        <v>30</v>
      </c>
      <c r="L6" s="428">
        <v>27</v>
      </c>
      <c r="M6" s="428" t="s">
        <v>224</v>
      </c>
      <c r="N6" s="428"/>
      <c r="O6" s="428"/>
      <c r="P6" s="418">
        <f aca="true" t="shared" si="0" ref="P6:P16">SUM(F6:O6)</f>
        <v>179</v>
      </c>
      <c r="Q6" s="379">
        <f aca="true" t="shared" si="1" ref="Q6:Q15">COUNTIF(F6:O6,"&gt;0")</f>
        <v>6</v>
      </c>
      <c r="R6" s="380">
        <f>P6</f>
        <v>179</v>
      </c>
    </row>
    <row r="7" spans="1:18" ht="13.5" customHeight="1" thickBot="1">
      <c r="A7" s="12">
        <v>2</v>
      </c>
      <c r="B7" s="77" t="s">
        <v>125</v>
      </c>
      <c r="C7" s="77" t="s">
        <v>126</v>
      </c>
      <c r="D7" s="77" t="s">
        <v>33</v>
      </c>
      <c r="E7" s="77" t="s">
        <v>33</v>
      </c>
      <c r="F7" s="8" t="s">
        <v>224</v>
      </c>
      <c r="G7" s="8">
        <v>35</v>
      </c>
      <c r="H7" s="8">
        <v>27</v>
      </c>
      <c r="I7" s="8">
        <v>35</v>
      </c>
      <c r="J7" s="170" t="s">
        <v>224</v>
      </c>
      <c r="K7" s="8" t="s">
        <v>224</v>
      </c>
      <c r="L7" s="8">
        <v>35</v>
      </c>
      <c r="M7" s="8">
        <v>35</v>
      </c>
      <c r="N7" s="8"/>
      <c r="O7" s="8"/>
      <c r="P7" s="30">
        <f t="shared" si="0"/>
        <v>167</v>
      </c>
      <c r="Q7" s="379">
        <f t="shared" si="1"/>
        <v>5</v>
      </c>
      <c r="R7" s="380">
        <f>P7</f>
        <v>167</v>
      </c>
    </row>
    <row r="8" spans="1:18" ht="13.5" customHeight="1" thickBot="1">
      <c r="A8" s="12">
        <v>3</v>
      </c>
      <c r="B8" s="77" t="s">
        <v>120</v>
      </c>
      <c r="C8" s="77" t="s">
        <v>121</v>
      </c>
      <c r="D8" s="77" t="s">
        <v>81</v>
      </c>
      <c r="E8" s="77" t="s">
        <v>26</v>
      </c>
      <c r="F8" s="8">
        <v>27</v>
      </c>
      <c r="G8" s="387">
        <v>25</v>
      </c>
      <c r="H8" s="8">
        <v>25</v>
      </c>
      <c r="I8" s="9">
        <v>25</v>
      </c>
      <c r="J8" s="9">
        <v>30</v>
      </c>
      <c r="K8" s="9" t="s">
        <v>224</v>
      </c>
      <c r="L8" s="9">
        <v>25</v>
      </c>
      <c r="M8" s="9">
        <v>27</v>
      </c>
      <c r="N8" s="9"/>
      <c r="O8" s="9"/>
      <c r="P8" s="30">
        <f t="shared" si="0"/>
        <v>184</v>
      </c>
      <c r="Q8" s="379">
        <f t="shared" si="1"/>
        <v>7</v>
      </c>
      <c r="R8" s="380">
        <f>P8-G8</f>
        <v>159</v>
      </c>
    </row>
    <row r="9" spans="1:18" ht="13.5" customHeight="1" thickBot="1">
      <c r="A9" s="12">
        <v>4</v>
      </c>
      <c r="B9" s="77" t="s">
        <v>130</v>
      </c>
      <c r="C9" s="77" t="s">
        <v>131</v>
      </c>
      <c r="D9" s="77" t="s">
        <v>49</v>
      </c>
      <c r="E9" s="77" t="s">
        <v>50</v>
      </c>
      <c r="F9" s="8" t="s">
        <v>224</v>
      </c>
      <c r="G9" s="9" t="s">
        <v>224</v>
      </c>
      <c r="H9" s="8">
        <v>30</v>
      </c>
      <c r="I9" s="8">
        <v>30</v>
      </c>
      <c r="J9" s="170" t="s">
        <v>224</v>
      </c>
      <c r="K9" s="8">
        <v>35</v>
      </c>
      <c r="L9" s="8" t="s">
        <v>224</v>
      </c>
      <c r="M9" s="8" t="s">
        <v>224</v>
      </c>
      <c r="N9" s="8"/>
      <c r="O9" s="8"/>
      <c r="P9" s="30">
        <f t="shared" si="0"/>
        <v>95</v>
      </c>
      <c r="Q9" s="379">
        <f t="shared" si="1"/>
        <v>3</v>
      </c>
      <c r="R9" s="380">
        <f aca="true" t="shared" si="2" ref="R9:R14">P9</f>
        <v>95</v>
      </c>
    </row>
    <row r="10" spans="1:18" ht="13.5" customHeight="1" thickBot="1">
      <c r="A10" s="12">
        <v>5</v>
      </c>
      <c r="B10" s="335" t="s">
        <v>344</v>
      </c>
      <c r="C10" s="335" t="s">
        <v>308</v>
      </c>
      <c r="D10" s="335" t="s">
        <v>282</v>
      </c>
      <c r="E10" s="335" t="s">
        <v>283</v>
      </c>
      <c r="F10" s="9" t="s">
        <v>224</v>
      </c>
      <c r="G10" s="8" t="s">
        <v>224</v>
      </c>
      <c r="H10" s="8" t="s">
        <v>224</v>
      </c>
      <c r="I10" s="8" t="s">
        <v>224</v>
      </c>
      <c r="J10" s="8" t="s">
        <v>224</v>
      </c>
      <c r="K10" s="8">
        <v>25</v>
      </c>
      <c r="L10" s="8">
        <v>30</v>
      </c>
      <c r="M10" s="8">
        <v>30</v>
      </c>
      <c r="N10" s="8"/>
      <c r="O10" s="8"/>
      <c r="P10" s="30">
        <f t="shared" si="0"/>
        <v>85</v>
      </c>
      <c r="Q10" s="379">
        <f t="shared" si="1"/>
        <v>3</v>
      </c>
      <c r="R10" s="380">
        <f t="shared" si="2"/>
        <v>85</v>
      </c>
    </row>
    <row r="11" spans="1:18" ht="13.5" customHeight="1" thickBot="1">
      <c r="A11" s="12">
        <v>6</v>
      </c>
      <c r="B11" s="77" t="s">
        <v>122</v>
      </c>
      <c r="C11" s="77" t="s">
        <v>123</v>
      </c>
      <c r="D11" s="77" t="s">
        <v>124</v>
      </c>
      <c r="E11" s="77" t="s">
        <v>23</v>
      </c>
      <c r="F11" s="8">
        <v>35</v>
      </c>
      <c r="G11" s="8" t="s">
        <v>224</v>
      </c>
      <c r="H11" s="8">
        <v>35</v>
      </c>
      <c r="I11" s="170" t="s">
        <v>224</v>
      </c>
      <c r="J11" s="170" t="s">
        <v>224</v>
      </c>
      <c r="K11" s="8" t="s">
        <v>224</v>
      </c>
      <c r="L11" s="8" t="s">
        <v>224</v>
      </c>
      <c r="M11" s="8" t="s">
        <v>224</v>
      </c>
      <c r="N11" s="8"/>
      <c r="O11" s="8"/>
      <c r="P11" s="30">
        <f t="shared" si="0"/>
        <v>70</v>
      </c>
      <c r="Q11" s="379">
        <f t="shared" si="1"/>
        <v>2</v>
      </c>
      <c r="R11" s="380">
        <f t="shared" si="2"/>
        <v>70</v>
      </c>
    </row>
    <row r="12" spans="1:18" ht="13.5" customHeight="1" thickBot="1">
      <c r="A12" s="12">
        <v>7</v>
      </c>
      <c r="B12" s="77" t="s">
        <v>128</v>
      </c>
      <c r="C12" s="77" t="s">
        <v>129</v>
      </c>
      <c r="D12" s="77" t="s">
        <v>49</v>
      </c>
      <c r="E12" s="77" t="s">
        <v>72</v>
      </c>
      <c r="F12" s="8" t="s">
        <v>224</v>
      </c>
      <c r="G12" s="8">
        <v>27</v>
      </c>
      <c r="H12" s="8">
        <v>23</v>
      </c>
      <c r="I12" s="170" t="s">
        <v>224</v>
      </c>
      <c r="J12" s="170" t="s">
        <v>224</v>
      </c>
      <c r="K12" s="8" t="s">
        <v>224</v>
      </c>
      <c r="L12" s="8" t="s">
        <v>224</v>
      </c>
      <c r="M12" s="8" t="s">
        <v>224</v>
      </c>
      <c r="N12" s="8"/>
      <c r="O12" s="8"/>
      <c r="P12" s="30">
        <f t="shared" si="0"/>
        <v>50</v>
      </c>
      <c r="Q12" s="379">
        <f t="shared" si="1"/>
        <v>2</v>
      </c>
      <c r="R12" s="380">
        <f t="shared" si="2"/>
        <v>50</v>
      </c>
    </row>
    <row r="13" spans="1:18" ht="13.5" customHeight="1" thickBot="1">
      <c r="A13" s="12">
        <v>8</v>
      </c>
      <c r="B13" s="335" t="s">
        <v>342</v>
      </c>
      <c r="C13" s="335" t="s">
        <v>303</v>
      </c>
      <c r="D13" s="335" t="s">
        <v>373</v>
      </c>
      <c r="E13" s="335" t="s">
        <v>374</v>
      </c>
      <c r="F13" s="8" t="s">
        <v>224</v>
      </c>
      <c r="G13" s="8" t="s">
        <v>224</v>
      </c>
      <c r="H13" s="8" t="s">
        <v>224</v>
      </c>
      <c r="I13" s="8" t="s">
        <v>224</v>
      </c>
      <c r="J13" s="8" t="s">
        <v>224</v>
      </c>
      <c r="K13" s="8">
        <v>27</v>
      </c>
      <c r="L13" s="8" t="s">
        <v>224</v>
      </c>
      <c r="M13" s="8" t="s">
        <v>224</v>
      </c>
      <c r="N13" s="8"/>
      <c r="O13" s="8"/>
      <c r="P13" s="30">
        <f t="shared" si="0"/>
        <v>27</v>
      </c>
      <c r="Q13" s="379">
        <f t="shared" si="1"/>
        <v>1</v>
      </c>
      <c r="R13" s="380">
        <f t="shared" si="2"/>
        <v>27</v>
      </c>
    </row>
    <row r="14" spans="1:18" ht="13.5" customHeight="1" thickBot="1">
      <c r="A14" s="12">
        <v>9</v>
      </c>
      <c r="B14" s="335" t="s">
        <v>375</v>
      </c>
      <c r="C14" s="335" t="s">
        <v>376</v>
      </c>
      <c r="D14" s="335" t="s">
        <v>377</v>
      </c>
      <c r="E14" s="335" t="s">
        <v>378</v>
      </c>
      <c r="F14" s="8" t="s">
        <v>224</v>
      </c>
      <c r="G14" s="8">
        <v>23</v>
      </c>
      <c r="H14" s="8" t="s">
        <v>224</v>
      </c>
      <c r="I14" s="9" t="s">
        <v>224</v>
      </c>
      <c r="J14" s="9" t="s">
        <v>224</v>
      </c>
      <c r="K14" s="9" t="s">
        <v>224</v>
      </c>
      <c r="L14" s="9" t="s">
        <v>224</v>
      </c>
      <c r="M14" s="9" t="s">
        <v>224</v>
      </c>
      <c r="N14" s="9"/>
      <c r="O14" s="9"/>
      <c r="P14" s="30">
        <f t="shared" si="0"/>
        <v>23</v>
      </c>
      <c r="Q14" s="379">
        <f t="shared" si="1"/>
        <v>1</v>
      </c>
      <c r="R14" s="380">
        <f t="shared" si="2"/>
        <v>23</v>
      </c>
    </row>
    <row r="15" spans="1:18" ht="13.5" customHeight="1" thickBot="1">
      <c r="A15" s="12">
        <v>10</v>
      </c>
      <c r="B15" s="77"/>
      <c r="C15" s="77"/>
      <c r="D15" s="77"/>
      <c r="E15" s="77"/>
      <c r="F15" s="8"/>
      <c r="G15" s="8"/>
      <c r="H15" s="8"/>
      <c r="I15" s="8"/>
      <c r="J15" s="8"/>
      <c r="K15" s="8"/>
      <c r="L15" s="8"/>
      <c r="M15" s="8"/>
      <c r="N15" s="8"/>
      <c r="O15" s="8"/>
      <c r="P15" s="30">
        <f t="shared" si="0"/>
        <v>0</v>
      </c>
      <c r="Q15" s="379">
        <f t="shared" si="1"/>
        <v>0</v>
      </c>
      <c r="R15" s="380">
        <f aca="true" t="shared" si="3" ref="R15:R42">P15</f>
        <v>0</v>
      </c>
    </row>
    <row r="16" spans="1:18" ht="13.5" customHeight="1" thickBot="1">
      <c r="A16" s="12">
        <v>11</v>
      </c>
      <c r="B16" s="77"/>
      <c r="C16" s="77"/>
      <c r="D16" s="77"/>
      <c r="E16" s="77"/>
      <c r="F16" s="9"/>
      <c r="G16" s="9"/>
      <c r="H16" s="8"/>
      <c r="I16" s="8"/>
      <c r="J16" s="8"/>
      <c r="K16" s="8"/>
      <c r="L16" s="8"/>
      <c r="M16" s="8"/>
      <c r="N16" s="8"/>
      <c r="O16" s="8"/>
      <c r="P16" s="30">
        <f t="shared" si="0"/>
        <v>0</v>
      </c>
      <c r="Q16" s="379">
        <f aca="true" t="shared" si="4" ref="Q16:Q42">COUNTIF(F16:O16,"&gt;0")</f>
        <v>0</v>
      </c>
      <c r="R16" s="380">
        <f t="shared" si="3"/>
        <v>0</v>
      </c>
    </row>
    <row r="17" spans="1:18" ht="13.5" customHeight="1" thickBot="1">
      <c r="A17" s="12">
        <v>12</v>
      </c>
      <c r="B17" s="77"/>
      <c r="C17" s="77"/>
      <c r="D17" s="77"/>
      <c r="E17" s="77"/>
      <c r="F17" s="8"/>
      <c r="G17" s="9"/>
      <c r="H17" s="8"/>
      <c r="I17" s="8"/>
      <c r="J17" s="8"/>
      <c r="K17" s="8"/>
      <c r="L17" s="8"/>
      <c r="M17" s="8"/>
      <c r="N17" s="8"/>
      <c r="O17" s="8"/>
      <c r="P17" s="30">
        <f aca="true" t="shared" si="5" ref="P17:P42">SUM(F17:O17)</f>
        <v>0</v>
      </c>
      <c r="Q17" s="379">
        <f t="shared" si="4"/>
        <v>0</v>
      </c>
      <c r="R17" s="380">
        <f t="shared" si="3"/>
        <v>0</v>
      </c>
    </row>
    <row r="18" spans="1:18" ht="13.5" customHeight="1" thickBot="1">
      <c r="A18" s="12">
        <v>13</v>
      </c>
      <c r="B18" s="77"/>
      <c r="C18" s="77"/>
      <c r="D18" s="77"/>
      <c r="E18" s="77"/>
      <c r="F18" s="8"/>
      <c r="G18" s="8"/>
      <c r="H18" s="8"/>
      <c r="I18" s="8"/>
      <c r="J18" s="8"/>
      <c r="K18" s="8"/>
      <c r="L18" s="8"/>
      <c r="M18" s="8"/>
      <c r="N18" s="8"/>
      <c r="O18" s="8"/>
      <c r="P18" s="30">
        <f t="shared" si="5"/>
        <v>0</v>
      </c>
      <c r="Q18" s="379">
        <f t="shared" si="4"/>
        <v>0</v>
      </c>
      <c r="R18" s="380">
        <f t="shared" si="3"/>
        <v>0</v>
      </c>
    </row>
    <row r="19" spans="1:18" ht="13.5" customHeight="1" thickBot="1">
      <c r="A19" s="12">
        <v>14</v>
      </c>
      <c r="B19" s="77"/>
      <c r="C19" s="77"/>
      <c r="D19" s="77"/>
      <c r="E19" s="77"/>
      <c r="F19" s="8"/>
      <c r="G19" s="9"/>
      <c r="H19" s="8"/>
      <c r="I19" s="8"/>
      <c r="J19" s="8"/>
      <c r="K19" s="8"/>
      <c r="L19" s="8"/>
      <c r="M19" s="8"/>
      <c r="N19" s="8"/>
      <c r="O19" s="8"/>
      <c r="P19" s="30">
        <f t="shared" si="5"/>
        <v>0</v>
      </c>
      <c r="Q19" s="379">
        <f t="shared" si="4"/>
        <v>0</v>
      </c>
      <c r="R19" s="380">
        <f t="shared" si="3"/>
        <v>0</v>
      </c>
    </row>
    <row r="20" spans="1:18" ht="13.5" customHeight="1" thickBot="1">
      <c r="A20" s="12">
        <v>15</v>
      </c>
      <c r="B20" s="77"/>
      <c r="C20" s="77"/>
      <c r="D20" s="77"/>
      <c r="E20" s="77"/>
      <c r="F20" s="8"/>
      <c r="G20" s="8"/>
      <c r="H20" s="8"/>
      <c r="I20" s="8"/>
      <c r="J20" s="8"/>
      <c r="K20" s="8"/>
      <c r="L20" s="8"/>
      <c r="M20" s="8"/>
      <c r="N20" s="8"/>
      <c r="O20" s="8"/>
      <c r="P20" s="30">
        <f t="shared" si="5"/>
        <v>0</v>
      </c>
      <c r="Q20" s="379">
        <f t="shared" si="4"/>
        <v>0</v>
      </c>
      <c r="R20" s="380">
        <f t="shared" si="3"/>
        <v>0</v>
      </c>
    </row>
    <row r="21" spans="1:18" ht="13.5" customHeight="1" thickBot="1">
      <c r="A21" s="12">
        <v>16</v>
      </c>
      <c r="B21" s="77"/>
      <c r="C21" s="77"/>
      <c r="D21" s="77"/>
      <c r="E21" s="77"/>
      <c r="F21" s="9"/>
      <c r="G21" s="8"/>
      <c r="H21" s="9"/>
      <c r="I21" s="8"/>
      <c r="J21" s="8"/>
      <c r="K21" s="8"/>
      <c r="L21" s="8"/>
      <c r="M21" s="8"/>
      <c r="N21" s="8"/>
      <c r="O21" s="8"/>
      <c r="P21" s="30">
        <f t="shared" si="5"/>
        <v>0</v>
      </c>
      <c r="Q21" s="379">
        <f t="shared" si="4"/>
        <v>0</v>
      </c>
      <c r="R21" s="380">
        <f t="shared" si="3"/>
        <v>0</v>
      </c>
    </row>
    <row r="22" spans="1:18" ht="13.5" customHeight="1" thickBot="1">
      <c r="A22" s="12">
        <v>17</v>
      </c>
      <c r="B22" s="76"/>
      <c r="C22" s="1"/>
      <c r="D22" s="1"/>
      <c r="E22" s="1"/>
      <c r="F22" s="9"/>
      <c r="G22" s="8"/>
      <c r="H22" s="9"/>
      <c r="I22" s="9"/>
      <c r="J22" s="9"/>
      <c r="K22" s="9"/>
      <c r="L22" s="9"/>
      <c r="M22" s="9"/>
      <c r="N22" s="9"/>
      <c r="O22" s="9"/>
      <c r="P22" s="30">
        <f t="shared" si="5"/>
        <v>0</v>
      </c>
      <c r="Q22" s="379">
        <f t="shared" si="4"/>
        <v>0</v>
      </c>
      <c r="R22" s="380">
        <f t="shared" si="3"/>
        <v>0</v>
      </c>
    </row>
    <row r="23" spans="1:18" ht="13.5" customHeight="1" thickBot="1">
      <c r="A23" s="12">
        <v>18</v>
      </c>
      <c r="B23" s="76"/>
      <c r="C23" s="1"/>
      <c r="D23" s="1"/>
      <c r="E23" s="1"/>
      <c r="F23" s="8"/>
      <c r="G23" s="9"/>
      <c r="H23" s="8"/>
      <c r="I23" s="8"/>
      <c r="J23" s="8"/>
      <c r="K23" s="8"/>
      <c r="L23" s="8"/>
      <c r="M23" s="8"/>
      <c r="N23" s="8"/>
      <c r="O23" s="8"/>
      <c r="P23" s="30">
        <f t="shared" si="5"/>
        <v>0</v>
      </c>
      <c r="Q23" s="379">
        <f t="shared" si="4"/>
        <v>0</v>
      </c>
      <c r="R23" s="380">
        <f t="shared" si="3"/>
        <v>0</v>
      </c>
    </row>
    <row r="24" spans="1:18" ht="13.5" customHeight="1" thickBot="1">
      <c r="A24" s="12">
        <v>19</v>
      </c>
      <c r="B24" s="76"/>
      <c r="C24" s="1"/>
      <c r="D24" s="1"/>
      <c r="E24" s="1"/>
      <c r="F24" s="8"/>
      <c r="G24" s="8"/>
      <c r="H24" s="9"/>
      <c r="I24" s="8"/>
      <c r="J24" s="8"/>
      <c r="K24" s="8"/>
      <c r="L24" s="8"/>
      <c r="M24" s="8"/>
      <c r="N24" s="8"/>
      <c r="O24" s="8"/>
      <c r="P24" s="30">
        <f t="shared" si="5"/>
        <v>0</v>
      </c>
      <c r="Q24" s="379">
        <f t="shared" si="4"/>
        <v>0</v>
      </c>
      <c r="R24" s="380">
        <f t="shared" si="3"/>
        <v>0</v>
      </c>
    </row>
    <row r="25" spans="1:18" ht="13.5" customHeight="1" thickBot="1">
      <c r="A25" s="12">
        <v>20</v>
      </c>
      <c r="B25" s="76"/>
      <c r="C25" s="1"/>
      <c r="D25" s="1"/>
      <c r="E25" s="1"/>
      <c r="F25" s="9"/>
      <c r="G25" s="9"/>
      <c r="H25" s="9"/>
      <c r="I25" s="8"/>
      <c r="J25" s="8"/>
      <c r="K25" s="8"/>
      <c r="L25" s="8"/>
      <c r="M25" s="8"/>
      <c r="N25" s="8"/>
      <c r="O25" s="8"/>
      <c r="P25" s="30">
        <f t="shared" si="5"/>
        <v>0</v>
      </c>
      <c r="Q25" s="379">
        <f t="shared" si="4"/>
        <v>0</v>
      </c>
      <c r="R25" s="380">
        <f t="shared" si="3"/>
        <v>0</v>
      </c>
    </row>
    <row r="26" spans="1:18" ht="13.5" customHeight="1" thickBot="1">
      <c r="A26" s="12">
        <v>21</v>
      </c>
      <c r="B26" s="76"/>
      <c r="C26" s="1"/>
      <c r="D26" s="1"/>
      <c r="E26" s="1"/>
      <c r="F26" s="9"/>
      <c r="G26" s="8"/>
      <c r="H26" s="8"/>
      <c r="I26" s="9"/>
      <c r="J26" s="9"/>
      <c r="K26" s="9"/>
      <c r="L26" s="9"/>
      <c r="M26" s="9"/>
      <c r="N26" s="9"/>
      <c r="O26" s="9"/>
      <c r="P26" s="30">
        <f t="shared" si="5"/>
        <v>0</v>
      </c>
      <c r="Q26" s="379">
        <f t="shared" si="4"/>
        <v>0</v>
      </c>
      <c r="R26" s="380">
        <f t="shared" si="3"/>
        <v>0</v>
      </c>
    </row>
    <row r="27" spans="1:18" ht="13.5" customHeight="1" thickBot="1">
      <c r="A27" s="12">
        <v>22</v>
      </c>
      <c r="B27" s="76"/>
      <c r="C27" s="1"/>
      <c r="D27" s="1"/>
      <c r="E27" s="1"/>
      <c r="F27" s="9"/>
      <c r="G27" s="8"/>
      <c r="H27" s="9"/>
      <c r="I27" s="9"/>
      <c r="J27" s="9"/>
      <c r="K27" s="9"/>
      <c r="L27" s="9"/>
      <c r="M27" s="9"/>
      <c r="N27" s="9"/>
      <c r="O27" s="9"/>
      <c r="P27" s="30">
        <f t="shared" si="5"/>
        <v>0</v>
      </c>
      <c r="Q27" s="379">
        <f t="shared" si="4"/>
        <v>0</v>
      </c>
      <c r="R27" s="380">
        <f t="shared" si="3"/>
        <v>0</v>
      </c>
    </row>
    <row r="28" spans="1:18" ht="13.5" customHeight="1" thickBot="1">
      <c r="A28" s="12">
        <v>23</v>
      </c>
      <c r="B28" s="76"/>
      <c r="C28" s="1"/>
      <c r="D28" s="1"/>
      <c r="E28" s="1"/>
      <c r="F28" s="9"/>
      <c r="G28" s="8"/>
      <c r="H28" s="8"/>
      <c r="I28" s="9"/>
      <c r="J28" s="9"/>
      <c r="K28" s="9"/>
      <c r="L28" s="9"/>
      <c r="M28" s="9"/>
      <c r="N28" s="9"/>
      <c r="O28" s="9"/>
      <c r="P28" s="30">
        <f t="shared" si="5"/>
        <v>0</v>
      </c>
      <c r="Q28" s="379">
        <f t="shared" si="4"/>
        <v>0</v>
      </c>
      <c r="R28" s="380">
        <f t="shared" si="3"/>
        <v>0</v>
      </c>
    </row>
    <row r="29" spans="1:18" ht="13.5" customHeight="1" thickBot="1">
      <c r="A29" s="12">
        <v>24</v>
      </c>
      <c r="B29" s="76"/>
      <c r="C29" s="1"/>
      <c r="D29" s="1"/>
      <c r="E29" s="1"/>
      <c r="F29" s="8"/>
      <c r="G29" s="9"/>
      <c r="H29" s="9"/>
      <c r="I29" s="9"/>
      <c r="J29" s="9"/>
      <c r="K29" s="9"/>
      <c r="L29" s="9"/>
      <c r="M29" s="9"/>
      <c r="N29" s="9"/>
      <c r="O29" s="9"/>
      <c r="P29" s="30">
        <f t="shared" si="5"/>
        <v>0</v>
      </c>
      <c r="Q29" s="379">
        <f t="shared" si="4"/>
        <v>0</v>
      </c>
      <c r="R29" s="380">
        <f t="shared" si="3"/>
        <v>0</v>
      </c>
    </row>
    <row r="30" spans="1:18" ht="13.5" customHeight="1" thickBot="1">
      <c r="A30" s="12">
        <v>25</v>
      </c>
      <c r="B30" s="76"/>
      <c r="C30" s="1"/>
      <c r="D30" s="1"/>
      <c r="E30" s="1"/>
      <c r="F30" s="9"/>
      <c r="G30" s="8"/>
      <c r="H30" s="9"/>
      <c r="I30" s="8"/>
      <c r="J30" s="8"/>
      <c r="K30" s="8"/>
      <c r="L30" s="8"/>
      <c r="M30" s="8"/>
      <c r="N30" s="8"/>
      <c r="O30" s="8"/>
      <c r="P30" s="30">
        <f t="shared" si="5"/>
        <v>0</v>
      </c>
      <c r="Q30" s="379">
        <f t="shared" si="4"/>
        <v>0</v>
      </c>
      <c r="R30" s="380">
        <f t="shared" si="3"/>
        <v>0</v>
      </c>
    </row>
    <row r="31" spans="1:18" ht="13.5" customHeight="1" thickBot="1">
      <c r="A31" s="12">
        <v>26</v>
      </c>
      <c r="B31" s="76"/>
      <c r="C31" s="1"/>
      <c r="D31" s="1"/>
      <c r="E31" s="1"/>
      <c r="F31" s="8"/>
      <c r="G31" s="8"/>
      <c r="H31" s="8"/>
      <c r="I31" s="9"/>
      <c r="J31" s="9"/>
      <c r="K31" s="9"/>
      <c r="L31" s="9"/>
      <c r="M31" s="9"/>
      <c r="N31" s="9"/>
      <c r="O31" s="9"/>
      <c r="P31" s="30">
        <f t="shared" si="5"/>
        <v>0</v>
      </c>
      <c r="Q31" s="379">
        <f t="shared" si="4"/>
        <v>0</v>
      </c>
      <c r="R31" s="380">
        <f t="shared" si="3"/>
        <v>0</v>
      </c>
    </row>
    <row r="32" spans="1:18" ht="13.5" customHeight="1" thickBot="1">
      <c r="A32" s="12">
        <v>27</v>
      </c>
      <c r="B32" s="76"/>
      <c r="C32" s="1"/>
      <c r="D32" s="1"/>
      <c r="E32" s="1"/>
      <c r="F32" s="8"/>
      <c r="G32" s="9"/>
      <c r="H32" s="9"/>
      <c r="I32" s="9"/>
      <c r="J32" s="9"/>
      <c r="K32" s="9"/>
      <c r="L32" s="9"/>
      <c r="M32" s="9"/>
      <c r="N32" s="9"/>
      <c r="O32" s="9"/>
      <c r="P32" s="30">
        <f t="shared" si="5"/>
        <v>0</v>
      </c>
      <c r="Q32" s="379">
        <f t="shared" si="4"/>
        <v>0</v>
      </c>
      <c r="R32" s="380">
        <f t="shared" si="3"/>
        <v>0</v>
      </c>
    </row>
    <row r="33" spans="1:18" ht="13.5" customHeight="1" thickBot="1">
      <c r="A33" s="12">
        <v>28</v>
      </c>
      <c r="B33" s="76"/>
      <c r="C33" s="1"/>
      <c r="D33" s="1"/>
      <c r="E33" s="1"/>
      <c r="F33" s="8"/>
      <c r="G33" s="9"/>
      <c r="H33" s="9"/>
      <c r="I33" s="9"/>
      <c r="J33" s="9"/>
      <c r="K33" s="9"/>
      <c r="L33" s="9"/>
      <c r="M33" s="9"/>
      <c r="N33" s="9"/>
      <c r="O33" s="9"/>
      <c r="P33" s="30">
        <f t="shared" si="5"/>
        <v>0</v>
      </c>
      <c r="Q33" s="379">
        <f t="shared" si="4"/>
        <v>0</v>
      </c>
      <c r="R33" s="380">
        <f t="shared" si="3"/>
        <v>0</v>
      </c>
    </row>
    <row r="34" spans="1:18" ht="13.5" customHeight="1" thickBot="1">
      <c r="A34" s="12">
        <v>29</v>
      </c>
      <c r="B34" s="76"/>
      <c r="C34" s="1"/>
      <c r="D34" s="1"/>
      <c r="E34" s="1"/>
      <c r="F34" s="9"/>
      <c r="G34" s="9"/>
      <c r="H34" s="9"/>
      <c r="I34" s="8"/>
      <c r="J34" s="8"/>
      <c r="K34" s="8"/>
      <c r="L34" s="8"/>
      <c r="M34" s="8"/>
      <c r="N34" s="8"/>
      <c r="O34" s="8"/>
      <c r="P34" s="30">
        <f t="shared" si="5"/>
        <v>0</v>
      </c>
      <c r="Q34" s="379">
        <f t="shared" si="4"/>
        <v>0</v>
      </c>
      <c r="R34" s="380">
        <f t="shared" si="3"/>
        <v>0</v>
      </c>
    </row>
    <row r="35" spans="1:18" ht="13.5" customHeight="1" thickBot="1">
      <c r="A35" s="12">
        <v>30</v>
      </c>
      <c r="B35" s="76"/>
      <c r="C35" s="1"/>
      <c r="D35" s="1"/>
      <c r="E35" s="1"/>
      <c r="F35" s="8"/>
      <c r="G35" s="9"/>
      <c r="H35" s="9"/>
      <c r="I35" s="8"/>
      <c r="J35" s="8"/>
      <c r="K35" s="8"/>
      <c r="L35" s="8"/>
      <c r="M35" s="8"/>
      <c r="N35" s="8"/>
      <c r="O35" s="8"/>
      <c r="P35" s="30">
        <f t="shared" si="5"/>
        <v>0</v>
      </c>
      <c r="Q35" s="379">
        <f t="shared" si="4"/>
        <v>0</v>
      </c>
      <c r="R35" s="380">
        <f t="shared" si="3"/>
        <v>0</v>
      </c>
    </row>
    <row r="36" spans="1:18" ht="13.5" customHeight="1" thickBot="1">
      <c r="A36" s="12">
        <v>31</v>
      </c>
      <c r="B36" s="76"/>
      <c r="C36" s="1"/>
      <c r="D36" s="1"/>
      <c r="E36" s="1"/>
      <c r="F36" s="9"/>
      <c r="G36" s="8"/>
      <c r="H36" s="9"/>
      <c r="I36" s="9"/>
      <c r="J36" s="9"/>
      <c r="K36" s="9"/>
      <c r="L36" s="9"/>
      <c r="M36" s="9"/>
      <c r="N36" s="9"/>
      <c r="O36" s="9"/>
      <c r="P36" s="30">
        <f t="shared" si="5"/>
        <v>0</v>
      </c>
      <c r="Q36" s="379">
        <f t="shared" si="4"/>
        <v>0</v>
      </c>
      <c r="R36" s="380">
        <f t="shared" si="3"/>
        <v>0</v>
      </c>
    </row>
    <row r="37" spans="1:18" ht="13.5" customHeight="1" thickBot="1">
      <c r="A37" s="12"/>
      <c r="B37" s="7"/>
      <c r="C37" s="7"/>
      <c r="D37" s="7"/>
      <c r="E37" s="7"/>
      <c r="F37" s="9"/>
      <c r="G37" s="9"/>
      <c r="H37" s="9"/>
      <c r="I37" s="8"/>
      <c r="J37" s="8"/>
      <c r="K37" s="8"/>
      <c r="L37" s="8"/>
      <c r="M37" s="8"/>
      <c r="N37" s="8"/>
      <c r="O37" s="8"/>
      <c r="P37" s="30">
        <f t="shared" si="5"/>
        <v>0</v>
      </c>
      <c r="Q37" s="379">
        <f t="shared" si="4"/>
        <v>0</v>
      </c>
      <c r="R37" s="380">
        <f t="shared" si="3"/>
        <v>0</v>
      </c>
    </row>
    <row r="38" spans="1:18" ht="13.5" customHeight="1" thickBot="1">
      <c r="A38" s="12"/>
      <c r="B38" s="7"/>
      <c r="C38" s="7"/>
      <c r="D38" s="7"/>
      <c r="E38" s="7"/>
      <c r="F38" s="8"/>
      <c r="G38" s="9"/>
      <c r="H38" s="9"/>
      <c r="I38" s="9"/>
      <c r="J38" s="9"/>
      <c r="K38" s="9"/>
      <c r="L38" s="9"/>
      <c r="M38" s="9"/>
      <c r="N38" s="9"/>
      <c r="O38" s="9"/>
      <c r="P38" s="30">
        <f t="shared" si="5"/>
        <v>0</v>
      </c>
      <c r="Q38" s="379">
        <f t="shared" si="4"/>
        <v>0</v>
      </c>
      <c r="R38" s="380">
        <f t="shared" si="3"/>
        <v>0</v>
      </c>
    </row>
    <row r="39" spans="1:18" ht="13.5" customHeight="1" thickBot="1">
      <c r="A39" s="12"/>
      <c r="B39" s="7"/>
      <c r="C39" s="7"/>
      <c r="D39" s="7"/>
      <c r="E39" s="7"/>
      <c r="F39" s="9"/>
      <c r="G39" s="8"/>
      <c r="H39" s="9"/>
      <c r="I39" s="9"/>
      <c r="J39" s="9"/>
      <c r="K39" s="9"/>
      <c r="L39" s="9"/>
      <c r="M39" s="9"/>
      <c r="N39" s="9"/>
      <c r="O39" s="9"/>
      <c r="P39" s="30">
        <f t="shared" si="5"/>
        <v>0</v>
      </c>
      <c r="Q39" s="379">
        <f t="shared" si="4"/>
        <v>0</v>
      </c>
      <c r="R39" s="380">
        <f t="shared" si="3"/>
        <v>0</v>
      </c>
    </row>
    <row r="40" spans="1:18" ht="13.5" customHeight="1" thickBot="1">
      <c r="A40" s="12"/>
      <c r="B40" s="7"/>
      <c r="C40" s="7"/>
      <c r="D40" s="7"/>
      <c r="E40" s="7"/>
      <c r="F40" s="9"/>
      <c r="G40" s="8"/>
      <c r="H40" s="9"/>
      <c r="I40" s="9"/>
      <c r="J40" s="9"/>
      <c r="K40" s="9"/>
      <c r="L40" s="9"/>
      <c r="M40" s="9"/>
      <c r="N40" s="9"/>
      <c r="O40" s="9"/>
      <c r="P40" s="30">
        <f t="shared" si="5"/>
        <v>0</v>
      </c>
      <c r="Q40" s="379">
        <f t="shared" si="4"/>
        <v>0</v>
      </c>
      <c r="R40" s="380">
        <f t="shared" si="3"/>
        <v>0</v>
      </c>
    </row>
    <row r="41" spans="1:18" ht="13.5" customHeight="1" thickBot="1">
      <c r="A41" s="12"/>
      <c r="B41" s="7"/>
      <c r="C41" s="7"/>
      <c r="D41" s="7"/>
      <c r="E41" s="7"/>
      <c r="F41" s="9"/>
      <c r="G41" s="8"/>
      <c r="H41" s="9"/>
      <c r="I41" s="9"/>
      <c r="J41" s="9"/>
      <c r="K41" s="9"/>
      <c r="L41" s="9"/>
      <c r="M41" s="9"/>
      <c r="N41" s="9"/>
      <c r="O41" s="9"/>
      <c r="P41" s="30">
        <f t="shared" si="5"/>
        <v>0</v>
      </c>
      <c r="Q41" s="379">
        <f t="shared" si="4"/>
        <v>0</v>
      </c>
      <c r="R41" s="380">
        <f t="shared" si="3"/>
        <v>0</v>
      </c>
    </row>
    <row r="42" spans="1:18" ht="13.5" customHeight="1" thickBot="1">
      <c r="A42" s="12"/>
      <c r="B42" s="7"/>
      <c r="C42" s="7"/>
      <c r="D42" s="7"/>
      <c r="E42" s="7"/>
      <c r="F42" s="17"/>
      <c r="G42" s="18"/>
      <c r="H42" s="19"/>
      <c r="I42" s="18"/>
      <c r="J42" s="18"/>
      <c r="K42" s="18"/>
      <c r="L42" s="18"/>
      <c r="M42" s="18"/>
      <c r="N42" s="18"/>
      <c r="O42" s="18"/>
      <c r="P42" s="30">
        <f t="shared" si="5"/>
        <v>0</v>
      </c>
      <c r="Q42" s="381">
        <f t="shared" si="4"/>
        <v>0</v>
      </c>
      <c r="R42" s="382">
        <f t="shared" si="3"/>
        <v>0</v>
      </c>
    </row>
    <row r="43" spans="6:17" ht="13.5" customHeight="1" thickBot="1">
      <c r="F43" s="66">
        <f aca="true" t="shared" si="6" ref="F43:P43">SUM(F6:F42)</f>
        <v>92</v>
      </c>
      <c r="G43" s="67">
        <f t="shared" si="6"/>
        <v>140</v>
      </c>
      <c r="H43" s="67">
        <f t="shared" si="6"/>
        <v>140</v>
      </c>
      <c r="I43" s="67">
        <f t="shared" si="6"/>
        <v>117</v>
      </c>
      <c r="J43" s="67">
        <f t="shared" si="6"/>
        <v>65</v>
      </c>
      <c r="K43" s="67">
        <f t="shared" si="6"/>
        <v>117</v>
      </c>
      <c r="L43" s="67">
        <f t="shared" si="6"/>
        <v>117</v>
      </c>
      <c r="M43" s="67">
        <f t="shared" si="6"/>
        <v>92</v>
      </c>
      <c r="N43" s="67">
        <f t="shared" si="6"/>
        <v>0</v>
      </c>
      <c r="O43" s="67">
        <f t="shared" si="6"/>
        <v>0</v>
      </c>
      <c r="P43" s="31">
        <f t="shared" si="6"/>
        <v>880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3</v>
      </c>
      <c r="G44" s="16">
        <f aca="true" t="shared" si="7" ref="G44:O44">COUNTIF(G6:G42,"&gt;0")</f>
        <v>5</v>
      </c>
      <c r="H44" s="16">
        <f t="shared" si="7"/>
        <v>5</v>
      </c>
      <c r="I44" s="16">
        <f t="shared" si="7"/>
        <v>4</v>
      </c>
      <c r="J44" s="16">
        <f t="shared" si="7"/>
        <v>2</v>
      </c>
      <c r="K44" s="16">
        <f t="shared" si="7"/>
        <v>4</v>
      </c>
      <c r="L44" s="16">
        <f t="shared" si="7"/>
        <v>4</v>
      </c>
      <c r="M44" s="16">
        <f t="shared" si="7"/>
        <v>3</v>
      </c>
      <c r="N44" s="16">
        <f t="shared" si="7"/>
        <v>0</v>
      </c>
      <c r="O44" s="16">
        <f t="shared" si="7"/>
        <v>0</v>
      </c>
      <c r="P44" s="179">
        <f>SUM(F44:O44)</f>
        <v>30</v>
      </c>
      <c r="Q44" s="187">
        <f>SUM(Q6:Q43)</f>
        <v>30</v>
      </c>
    </row>
    <row r="47" spans="3:16" ht="14.25" customHeight="1">
      <c r="C47" s="405" t="s">
        <v>133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307" t="s">
        <v>229</v>
      </c>
      <c r="J49" s="307" t="s">
        <v>278</v>
      </c>
      <c r="K49" s="307" t="s">
        <v>320</v>
      </c>
      <c r="L49" s="307" t="s">
        <v>358</v>
      </c>
      <c r="M49" s="55" t="s">
        <v>400</v>
      </c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10"/>
      <c r="D50" s="111"/>
      <c r="E50" s="112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34"/>
      <c r="Q50" s="391"/>
      <c r="R50" s="376"/>
    </row>
    <row r="51" spans="1:18" ht="13.5" customHeight="1" thickBot="1">
      <c r="A51" s="68"/>
      <c r="B51" s="69"/>
      <c r="C51" s="134">
        <v>1</v>
      </c>
      <c r="D51" s="118" t="s">
        <v>87</v>
      </c>
      <c r="E51" s="118" t="s">
        <v>88</v>
      </c>
      <c r="F51" s="35" t="s">
        <v>224</v>
      </c>
      <c r="G51" s="11" t="s">
        <v>224</v>
      </c>
      <c r="H51" s="11" t="s">
        <v>224</v>
      </c>
      <c r="I51" s="11" t="s">
        <v>224</v>
      </c>
      <c r="J51" s="11" t="s">
        <v>224</v>
      </c>
      <c r="K51" s="404">
        <v>10</v>
      </c>
      <c r="L51" s="71"/>
      <c r="M51" s="71"/>
      <c r="N51" s="71"/>
      <c r="O51" s="91"/>
      <c r="P51" s="109">
        <f>SUM(F51:O51)</f>
        <v>10</v>
      </c>
      <c r="Q51" s="385">
        <f>COUNTIF(F51:O51,"&gt;0")</f>
        <v>1</v>
      </c>
      <c r="R51" s="119">
        <f>SUM(F51:O51)</f>
        <v>10</v>
      </c>
    </row>
    <row r="52" spans="3:18" ht="13.5" customHeight="1" thickBot="1">
      <c r="C52" s="95">
        <v>2</v>
      </c>
      <c r="D52" s="77" t="s">
        <v>49</v>
      </c>
      <c r="E52" s="77" t="s">
        <v>72</v>
      </c>
      <c r="F52" s="36" t="s">
        <v>224</v>
      </c>
      <c r="G52" s="4" t="s">
        <v>224</v>
      </c>
      <c r="H52" s="4">
        <v>10</v>
      </c>
      <c r="I52" s="4" t="s">
        <v>224</v>
      </c>
      <c r="J52" s="4" t="s">
        <v>224</v>
      </c>
      <c r="K52" s="72"/>
      <c r="L52" s="72"/>
      <c r="M52" s="72"/>
      <c r="N52" s="72"/>
      <c r="O52" s="92"/>
      <c r="P52" s="32">
        <f>SUM(F52:O52)</f>
        <v>10</v>
      </c>
      <c r="Q52" s="385">
        <f>COUNTIF(F52:O52,"&gt;0")</f>
        <v>1</v>
      </c>
      <c r="R52" s="120">
        <f>SUM(F52:O52)</f>
        <v>10</v>
      </c>
    </row>
    <row r="53" spans="3:18" ht="13.5" customHeight="1">
      <c r="C53" s="95">
        <v>3</v>
      </c>
      <c r="D53" s="96"/>
      <c r="E53" s="96"/>
      <c r="F53" s="36"/>
      <c r="G53" s="4"/>
      <c r="H53" s="4"/>
      <c r="I53" s="4"/>
      <c r="J53" s="4"/>
      <c r="K53" s="72"/>
      <c r="L53" s="72"/>
      <c r="M53" s="72"/>
      <c r="N53" s="72"/>
      <c r="O53" s="92"/>
      <c r="P53" s="32">
        <f>SUM(F53:O53)</f>
        <v>0</v>
      </c>
      <c r="Q53" s="385">
        <f>COUNTIF(F53:O53,"&gt;0")</f>
        <v>0</v>
      </c>
      <c r="R53" s="120">
        <f>SUM(F53:O53)</f>
        <v>0</v>
      </c>
    </row>
    <row r="54" spans="3:18" ht="13.5" customHeight="1">
      <c r="C54" s="95">
        <v>4</v>
      </c>
      <c r="D54" s="96"/>
      <c r="E54" s="96"/>
      <c r="F54" s="36"/>
      <c r="G54" s="4"/>
      <c r="H54" s="4"/>
      <c r="I54" s="4"/>
      <c r="J54" s="4"/>
      <c r="K54" s="72"/>
      <c r="L54" s="72"/>
      <c r="M54" s="72"/>
      <c r="N54" s="72"/>
      <c r="O54" s="92"/>
      <c r="P54" s="32">
        <f aca="true" t="shared" si="8" ref="P54:P59">SUM(F54:O54)</f>
        <v>0</v>
      </c>
      <c r="Q54" s="385">
        <f aca="true" t="shared" si="9" ref="Q54:Q59">COUNTIF(F54:O54,"&gt;0")</f>
        <v>0</v>
      </c>
      <c r="R54" s="120">
        <f aca="true" t="shared" si="10" ref="R54:R59">SUM(F54:O54)</f>
        <v>0</v>
      </c>
    </row>
    <row r="55" spans="3:18" ht="13.5" customHeight="1">
      <c r="C55" s="95">
        <v>5</v>
      </c>
      <c r="D55" s="96"/>
      <c r="E55" s="96"/>
      <c r="F55" s="36"/>
      <c r="G55" s="4"/>
      <c r="H55" s="4"/>
      <c r="I55" s="5"/>
      <c r="J55" s="4"/>
      <c r="K55" s="72"/>
      <c r="L55" s="72"/>
      <c r="M55" s="72"/>
      <c r="N55" s="72"/>
      <c r="O55" s="92"/>
      <c r="P55" s="32">
        <f t="shared" si="8"/>
        <v>0</v>
      </c>
      <c r="Q55" s="385">
        <f t="shared" si="9"/>
        <v>0</v>
      </c>
      <c r="R55" s="120">
        <f t="shared" si="10"/>
        <v>0</v>
      </c>
    </row>
    <row r="56" spans="3:18" ht="13.5" customHeight="1">
      <c r="C56" s="95">
        <v>6</v>
      </c>
      <c r="D56" s="20"/>
      <c r="E56" s="20"/>
      <c r="F56" s="36"/>
      <c r="G56" s="4"/>
      <c r="H56" s="5"/>
      <c r="I56" s="5"/>
      <c r="J56" s="4"/>
      <c r="K56" s="72"/>
      <c r="L56" s="72"/>
      <c r="M56" s="72"/>
      <c r="N56" s="72"/>
      <c r="O56" s="92"/>
      <c r="P56" s="32">
        <f t="shared" si="8"/>
        <v>0</v>
      </c>
      <c r="Q56" s="385">
        <f t="shared" si="9"/>
        <v>0</v>
      </c>
      <c r="R56" s="120">
        <f t="shared" si="10"/>
        <v>0</v>
      </c>
    </row>
    <row r="57" spans="3:18" ht="13.5" customHeight="1">
      <c r="C57" s="95">
        <v>7</v>
      </c>
      <c r="D57" s="20"/>
      <c r="E57" s="20"/>
      <c r="F57" s="37"/>
      <c r="G57" s="4"/>
      <c r="H57" s="5"/>
      <c r="I57" s="4"/>
      <c r="J57" s="4"/>
      <c r="K57" s="72"/>
      <c r="L57" s="72"/>
      <c r="M57" s="72"/>
      <c r="N57" s="72"/>
      <c r="O57" s="92"/>
      <c r="P57" s="32">
        <f t="shared" si="8"/>
        <v>0</v>
      </c>
      <c r="Q57" s="385">
        <f t="shared" si="9"/>
        <v>0</v>
      </c>
      <c r="R57" s="120">
        <f t="shared" si="10"/>
        <v>0</v>
      </c>
    </row>
    <row r="58" spans="3:18" ht="13.5" customHeight="1">
      <c r="C58" s="95">
        <v>8</v>
      </c>
      <c r="D58" s="20"/>
      <c r="E58" s="20"/>
      <c r="F58" s="36"/>
      <c r="G58" s="5"/>
      <c r="H58" s="5"/>
      <c r="I58" s="5"/>
      <c r="J58" s="4"/>
      <c r="K58" s="72"/>
      <c r="L58" s="72"/>
      <c r="M58" s="72"/>
      <c r="N58" s="72"/>
      <c r="O58" s="92"/>
      <c r="P58" s="32">
        <f t="shared" si="8"/>
        <v>0</v>
      </c>
      <c r="Q58" s="385">
        <f t="shared" si="9"/>
        <v>0</v>
      </c>
      <c r="R58" s="120">
        <f t="shared" si="10"/>
        <v>0</v>
      </c>
    </row>
    <row r="59" spans="3:18" ht="13.5" customHeight="1" thickBot="1">
      <c r="C59" s="138">
        <v>9</v>
      </c>
      <c r="D59" s="22"/>
      <c r="E59" s="22"/>
      <c r="F59" s="38"/>
      <c r="G59" s="39"/>
      <c r="H59" s="39"/>
      <c r="I59" s="39"/>
      <c r="J59" s="40"/>
      <c r="K59" s="74"/>
      <c r="L59" s="74"/>
      <c r="M59" s="74"/>
      <c r="N59" s="74"/>
      <c r="O59" s="94"/>
      <c r="P59" s="41">
        <f t="shared" si="8"/>
        <v>0</v>
      </c>
      <c r="Q59" s="386">
        <f t="shared" si="9"/>
        <v>0</v>
      </c>
      <c r="R59" s="121">
        <f t="shared" si="10"/>
        <v>0</v>
      </c>
    </row>
    <row r="60" spans="3:16" ht="13.5" customHeight="1" thickBot="1">
      <c r="C60" s="114"/>
      <c r="D60" s="102"/>
      <c r="E60" s="103"/>
      <c r="F60" s="86"/>
      <c r="G60" s="87"/>
      <c r="H60" s="87"/>
      <c r="I60" s="87"/>
      <c r="J60" s="88"/>
      <c r="K60" s="89"/>
      <c r="L60" s="89"/>
      <c r="M60" s="89"/>
      <c r="N60" s="89"/>
      <c r="O60" s="90"/>
      <c r="P60" s="41"/>
    </row>
  </sheetData>
  <sheetProtection/>
  <autoFilter ref="A5:P43"/>
  <mergeCells count="2">
    <mergeCell ref="B2:O2"/>
    <mergeCell ref="C47:P47"/>
  </mergeCells>
  <printOptions/>
  <pageMargins left="0.51" right="0.24" top="0.55" bottom="1" header="0.18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1">
      <selection activeCell="A6" sqref="A6:R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6.57421875" style="2" customWidth="1"/>
    <col min="19" max="16384" width="9.140625" style="2" customWidth="1"/>
  </cols>
  <sheetData>
    <row r="2" spans="2:15" ht="13.5" customHeight="1">
      <c r="B2" s="405" t="s">
        <v>306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33" t="s">
        <v>359</v>
      </c>
      <c r="M4" s="50"/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409">
        <v>1</v>
      </c>
      <c r="B6" s="429" t="s">
        <v>299</v>
      </c>
      <c r="C6" s="429" t="s">
        <v>300</v>
      </c>
      <c r="D6" s="430" t="s">
        <v>301</v>
      </c>
      <c r="E6" s="430" t="s">
        <v>295</v>
      </c>
      <c r="F6" s="431" t="s">
        <v>224</v>
      </c>
      <c r="G6" s="421" t="s">
        <v>224</v>
      </c>
      <c r="H6" s="421" t="s">
        <v>224</v>
      </c>
      <c r="I6" s="421" t="s">
        <v>224</v>
      </c>
      <c r="J6" s="423">
        <v>35</v>
      </c>
      <c r="K6" s="423" t="s">
        <v>224</v>
      </c>
      <c r="L6" s="423" t="s">
        <v>224</v>
      </c>
      <c r="M6" s="423"/>
      <c r="N6" s="423"/>
      <c r="O6" s="424"/>
      <c r="P6" s="418">
        <f aca="true" t="shared" si="0" ref="P6:P27">SUM(F6:O6)</f>
        <v>35</v>
      </c>
      <c r="Q6" s="425">
        <f>COUNTIF(F6:O6,"&gt;0")</f>
        <v>1</v>
      </c>
      <c r="R6" s="416">
        <f aca="true" t="shared" si="1" ref="R6:R11">P6</f>
        <v>35</v>
      </c>
    </row>
    <row r="7" spans="1:18" ht="13.5" customHeight="1" thickBot="1">
      <c r="A7" s="129">
        <v>2</v>
      </c>
      <c r="B7" s="164" t="s">
        <v>302</v>
      </c>
      <c r="C7" s="164" t="s">
        <v>303</v>
      </c>
      <c r="D7" s="164" t="s">
        <v>301</v>
      </c>
      <c r="E7" s="164" t="s">
        <v>295</v>
      </c>
      <c r="F7" s="154" t="s">
        <v>224</v>
      </c>
      <c r="G7" s="154" t="s">
        <v>224</v>
      </c>
      <c r="H7" s="154" t="s">
        <v>224</v>
      </c>
      <c r="I7" s="154" t="s">
        <v>224</v>
      </c>
      <c r="J7" s="4">
        <v>30</v>
      </c>
      <c r="K7" s="4" t="s">
        <v>224</v>
      </c>
      <c r="L7" s="4" t="s">
        <v>224</v>
      </c>
      <c r="M7" s="4"/>
      <c r="N7" s="4"/>
      <c r="O7" s="130"/>
      <c r="P7" s="30">
        <f t="shared" si="0"/>
        <v>30</v>
      </c>
      <c r="Q7" s="379">
        <f aca="true" t="shared" si="2" ref="Q7:Q42">COUNTIF(F7:O7,"&gt;0")</f>
        <v>1</v>
      </c>
      <c r="R7" s="380">
        <f t="shared" si="1"/>
        <v>30</v>
      </c>
    </row>
    <row r="8" spans="1:18" ht="13.5" customHeight="1" thickBot="1">
      <c r="A8" s="129">
        <v>3</v>
      </c>
      <c r="B8" s="164" t="s">
        <v>304</v>
      </c>
      <c r="C8" s="164" t="s">
        <v>308</v>
      </c>
      <c r="D8" s="164" t="s">
        <v>305</v>
      </c>
      <c r="E8" s="164" t="s">
        <v>283</v>
      </c>
      <c r="F8" s="154" t="s">
        <v>224</v>
      </c>
      <c r="G8" s="154" t="s">
        <v>224</v>
      </c>
      <c r="H8" s="154" t="s">
        <v>224</v>
      </c>
      <c r="I8" s="154" t="s">
        <v>224</v>
      </c>
      <c r="J8" s="162">
        <v>27</v>
      </c>
      <c r="K8" s="4" t="s">
        <v>224</v>
      </c>
      <c r="L8" s="4" t="s">
        <v>224</v>
      </c>
      <c r="M8" s="4"/>
      <c r="N8" s="4"/>
      <c r="O8" s="130"/>
      <c r="P8" s="30">
        <f t="shared" si="0"/>
        <v>27</v>
      </c>
      <c r="Q8" s="379">
        <f t="shared" si="2"/>
        <v>1</v>
      </c>
      <c r="R8" s="380">
        <f t="shared" si="1"/>
        <v>27</v>
      </c>
    </row>
    <row r="9" spans="1:18" ht="13.5" customHeight="1" thickBot="1">
      <c r="A9" s="129">
        <v>4</v>
      </c>
      <c r="B9" s="96"/>
      <c r="C9" s="96"/>
      <c r="D9" s="96"/>
      <c r="E9" s="96"/>
      <c r="F9" s="137"/>
      <c r="G9" s="140"/>
      <c r="H9" s="140"/>
      <c r="I9" s="140"/>
      <c r="J9" s="4"/>
      <c r="K9" s="4"/>
      <c r="L9" s="4"/>
      <c r="M9" s="4"/>
      <c r="N9" s="4"/>
      <c r="O9" s="130"/>
      <c r="P9" s="30">
        <f t="shared" si="0"/>
        <v>0</v>
      </c>
      <c r="Q9" s="379">
        <f t="shared" si="2"/>
        <v>0</v>
      </c>
      <c r="R9" s="380">
        <f t="shared" si="1"/>
        <v>0</v>
      </c>
    </row>
    <row r="10" spans="1:18" ht="13.5" customHeight="1" thickBot="1">
      <c r="A10" s="129">
        <v>5</v>
      </c>
      <c r="B10" s="96"/>
      <c r="C10" s="96"/>
      <c r="D10" s="96"/>
      <c r="E10" s="96"/>
      <c r="F10" s="140"/>
      <c r="G10" s="137"/>
      <c r="H10" s="137"/>
      <c r="I10" s="137"/>
      <c r="J10" s="4"/>
      <c r="K10" s="4"/>
      <c r="L10" s="4"/>
      <c r="M10" s="4"/>
      <c r="N10" s="4"/>
      <c r="O10" s="130"/>
      <c r="P10" s="30">
        <f t="shared" si="0"/>
        <v>0</v>
      </c>
      <c r="Q10" s="379">
        <f t="shared" si="2"/>
        <v>0</v>
      </c>
      <c r="R10" s="380">
        <f t="shared" si="1"/>
        <v>0</v>
      </c>
    </row>
    <row r="11" spans="1:18" ht="13.5" customHeight="1" thickBot="1">
      <c r="A11" s="129">
        <v>6</v>
      </c>
      <c r="B11" s="96"/>
      <c r="C11" s="96"/>
      <c r="D11" s="96"/>
      <c r="E11" s="96"/>
      <c r="F11" s="137"/>
      <c r="G11" s="137"/>
      <c r="H11" s="137"/>
      <c r="I11" s="137"/>
      <c r="J11" s="162"/>
      <c r="K11" s="4"/>
      <c r="L11" s="4"/>
      <c r="M11" s="4"/>
      <c r="N11" s="4"/>
      <c r="O11" s="130"/>
      <c r="P11" s="30">
        <f t="shared" si="0"/>
        <v>0</v>
      </c>
      <c r="Q11" s="379">
        <f t="shared" si="2"/>
        <v>0</v>
      </c>
      <c r="R11" s="380">
        <f t="shared" si="1"/>
        <v>0</v>
      </c>
    </row>
    <row r="12" spans="1:18" ht="13.5" customHeight="1" thickBot="1">
      <c r="A12" s="129">
        <v>7</v>
      </c>
      <c r="B12" s="96"/>
      <c r="C12" s="96"/>
      <c r="D12" s="96"/>
      <c r="E12" s="96"/>
      <c r="F12" s="137"/>
      <c r="G12" s="137"/>
      <c r="H12" s="137"/>
      <c r="I12" s="137"/>
      <c r="J12" s="162"/>
      <c r="K12" s="4"/>
      <c r="L12" s="4"/>
      <c r="M12" s="4"/>
      <c r="N12" s="4"/>
      <c r="O12" s="130"/>
      <c r="P12" s="30">
        <f t="shared" si="0"/>
        <v>0</v>
      </c>
      <c r="Q12" s="379">
        <f t="shared" si="2"/>
        <v>0</v>
      </c>
      <c r="R12" s="380">
        <f aca="true" t="shared" si="3" ref="R12:R42">P12</f>
        <v>0</v>
      </c>
    </row>
    <row r="13" spans="1:18" ht="13.5" customHeight="1" thickBot="1">
      <c r="A13" s="129">
        <v>8</v>
      </c>
      <c r="B13" s="96"/>
      <c r="C13" s="96"/>
      <c r="D13" s="96"/>
      <c r="E13" s="96"/>
      <c r="F13" s="140"/>
      <c r="G13" s="137"/>
      <c r="H13" s="137"/>
      <c r="I13" s="154"/>
      <c r="J13" s="4"/>
      <c r="K13" s="4"/>
      <c r="L13" s="4"/>
      <c r="M13" s="4"/>
      <c r="N13" s="4"/>
      <c r="O13" s="130"/>
      <c r="P13" s="30">
        <f t="shared" si="0"/>
        <v>0</v>
      </c>
      <c r="Q13" s="379">
        <f t="shared" si="2"/>
        <v>0</v>
      </c>
      <c r="R13" s="380">
        <f t="shared" si="3"/>
        <v>0</v>
      </c>
    </row>
    <row r="14" spans="1:18" ht="13.5" customHeight="1" thickBot="1">
      <c r="A14" s="129">
        <v>9</v>
      </c>
      <c r="B14" s="96"/>
      <c r="C14" s="96"/>
      <c r="D14" s="96"/>
      <c r="E14" s="96"/>
      <c r="F14" s="137"/>
      <c r="G14" s="137"/>
      <c r="H14" s="140"/>
      <c r="I14" s="154"/>
      <c r="J14" s="162"/>
      <c r="K14" s="4"/>
      <c r="L14" s="4"/>
      <c r="M14" s="4"/>
      <c r="N14" s="4"/>
      <c r="O14" s="130"/>
      <c r="P14" s="30">
        <f t="shared" si="0"/>
        <v>0</v>
      </c>
      <c r="Q14" s="379">
        <f t="shared" si="2"/>
        <v>0</v>
      </c>
      <c r="R14" s="380">
        <f t="shared" si="3"/>
        <v>0</v>
      </c>
    </row>
    <row r="15" spans="1:18" ht="13.5" customHeight="1" thickBot="1">
      <c r="A15" s="129">
        <v>10</v>
      </c>
      <c r="B15" s="96"/>
      <c r="C15" s="96"/>
      <c r="D15" s="96"/>
      <c r="E15" s="96"/>
      <c r="F15" s="137"/>
      <c r="G15" s="137"/>
      <c r="H15" s="140"/>
      <c r="I15" s="154"/>
      <c r="J15" s="4"/>
      <c r="K15" s="4"/>
      <c r="L15" s="4"/>
      <c r="M15" s="4"/>
      <c r="N15" s="4"/>
      <c r="O15" s="130"/>
      <c r="P15" s="30">
        <f t="shared" si="0"/>
        <v>0</v>
      </c>
      <c r="Q15" s="379">
        <f t="shared" si="2"/>
        <v>0</v>
      </c>
      <c r="R15" s="380">
        <f t="shared" si="3"/>
        <v>0</v>
      </c>
    </row>
    <row r="16" spans="1:18" ht="13.5" customHeight="1" thickBot="1">
      <c r="A16" s="129">
        <v>11</v>
      </c>
      <c r="B16" s="96"/>
      <c r="C16" s="96"/>
      <c r="D16" s="96"/>
      <c r="E16" s="96"/>
      <c r="F16" s="137"/>
      <c r="G16" s="137"/>
      <c r="H16" s="137"/>
      <c r="I16" s="154"/>
      <c r="J16" s="162"/>
      <c r="K16" s="4"/>
      <c r="L16" s="4"/>
      <c r="M16" s="4"/>
      <c r="N16" s="4"/>
      <c r="O16" s="130"/>
      <c r="P16" s="30">
        <f t="shared" si="0"/>
        <v>0</v>
      </c>
      <c r="Q16" s="379">
        <f t="shared" si="2"/>
        <v>0</v>
      </c>
      <c r="R16" s="380">
        <f t="shared" si="3"/>
        <v>0</v>
      </c>
    </row>
    <row r="17" spans="1:18" ht="13.5" customHeight="1" thickBot="1">
      <c r="A17" s="129">
        <v>12</v>
      </c>
      <c r="B17" s="96"/>
      <c r="C17" s="96"/>
      <c r="D17" s="96"/>
      <c r="E17" s="96"/>
      <c r="F17" s="137"/>
      <c r="G17" s="140"/>
      <c r="H17" s="140"/>
      <c r="I17" s="154"/>
      <c r="J17" s="162"/>
      <c r="K17" s="4"/>
      <c r="L17" s="4"/>
      <c r="M17" s="4"/>
      <c r="N17" s="4"/>
      <c r="O17" s="130"/>
      <c r="P17" s="30">
        <f t="shared" si="0"/>
        <v>0</v>
      </c>
      <c r="Q17" s="379">
        <f t="shared" si="2"/>
        <v>0</v>
      </c>
      <c r="R17" s="380">
        <f t="shared" si="3"/>
        <v>0</v>
      </c>
    </row>
    <row r="18" spans="1:18" ht="13.5" customHeight="1" thickBot="1">
      <c r="A18" s="129">
        <v>13</v>
      </c>
      <c r="B18" s="96"/>
      <c r="C18" s="96"/>
      <c r="D18" s="96"/>
      <c r="E18" s="96"/>
      <c r="F18" s="140"/>
      <c r="G18" s="137"/>
      <c r="H18" s="140"/>
      <c r="I18" s="140"/>
      <c r="J18" s="5"/>
      <c r="K18" s="5"/>
      <c r="L18" s="5"/>
      <c r="M18" s="5"/>
      <c r="N18" s="5"/>
      <c r="O18" s="131"/>
      <c r="P18" s="30">
        <f t="shared" si="0"/>
        <v>0</v>
      </c>
      <c r="Q18" s="379">
        <f t="shared" si="2"/>
        <v>0</v>
      </c>
      <c r="R18" s="380">
        <f t="shared" si="3"/>
        <v>0</v>
      </c>
    </row>
    <row r="19" spans="1:18" ht="13.5" customHeight="1" thickBot="1">
      <c r="A19" s="129">
        <v>14</v>
      </c>
      <c r="B19" s="96"/>
      <c r="C19" s="96"/>
      <c r="D19" s="96"/>
      <c r="E19" s="96"/>
      <c r="F19" s="137"/>
      <c r="G19" s="140"/>
      <c r="H19" s="140"/>
      <c r="I19" s="154"/>
      <c r="J19" s="4"/>
      <c r="K19" s="4"/>
      <c r="L19" s="4"/>
      <c r="M19" s="4"/>
      <c r="N19" s="4"/>
      <c r="O19" s="130"/>
      <c r="P19" s="30">
        <f t="shared" si="0"/>
        <v>0</v>
      </c>
      <c r="Q19" s="379">
        <f t="shared" si="2"/>
        <v>0</v>
      </c>
      <c r="R19" s="380">
        <f t="shared" si="3"/>
        <v>0</v>
      </c>
    </row>
    <row r="20" spans="1:18" ht="13.5" customHeight="1" thickBot="1">
      <c r="A20" s="129">
        <v>15</v>
      </c>
      <c r="B20" s="96"/>
      <c r="C20" s="96"/>
      <c r="D20" s="96"/>
      <c r="E20" s="96"/>
      <c r="F20" s="140"/>
      <c r="G20" s="137"/>
      <c r="H20" s="137"/>
      <c r="I20" s="140"/>
      <c r="J20" s="162"/>
      <c r="K20" s="4"/>
      <c r="L20" s="4"/>
      <c r="M20" s="4"/>
      <c r="N20" s="4"/>
      <c r="O20" s="130"/>
      <c r="P20" s="30">
        <f t="shared" si="0"/>
        <v>0</v>
      </c>
      <c r="Q20" s="379">
        <f t="shared" si="2"/>
        <v>0</v>
      </c>
      <c r="R20" s="380">
        <f t="shared" si="3"/>
        <v>0</v>
      </c>
    </row>
    <row r="21" spans="1:18" ht="13.5" customHeight="1" thickBot="1">
      <c r="A21" s="129">
        <v>16</v>
      </c>
      <c r="B21" s="96"/>
      <c r="C21" s="96"/>
      <c r="D21" s="96"/>
      <c r="E21" s="96"/>
      <c r="F21" s="137"/>
      <c r="G21" s="137"/>
      <c r="H21" s="137"/>
      <c r="I21" s="140"/>
      <c r="J21" s="162"/>
      <c r="K21" s="4"/>
      <c r="L21" s="4"/>
      <c r="M21" s="4"/>
      <c r="N21" s="4"/>
      <c r="O21" s="130"/>
      <c r="P21" s="30">
        <f t="shared" si="0"/>
        <v>0</v>
      </c>
      <c r="Q21" s="379">
        <f t="shared" si="2"/>
        <v>0</v>
      </c>
      <c r="R21" s="380">
        <f t="shared" si="3"/>
        <v>0</v>
      </c>
    </row>
    <row r="22" spans="1:18" ht="13.5" customHeight="1" thickBot="1">
      <c r="A22" s="129">
        <v>17</v>
      </c>
      <c r="B22" s="96"/>
      <c r="C22" s="96"/>
      <c r="D22" s="96"/>
      <c r="E22" s="96"/>
      <c r="F22" s="137"/>
      <c r="G22" s="137"/>
      <c r="H22" s="137"/>
      <c r="I22" s="154"/>
      <c r="J22" s="162"/>
      <c r="K22" s="4"/>
      <c r="L22" s="4"/>
      <c r="M22" s="4"/>
      <c r="N22" s="4"/>
      <c r="O22" s="130"/>
      <c r="P22" s="30">
        <f t="shared" si="0"/>
        <v>0</v>
      </c>
      <c r="Q22" s="379">
        <f t="shared" si="2"/>
        <v>0</v>
      </c>
      <c r="R22" s="380">
        <f t="shared" si="3"/>
        <v>0</v>
      </c>
    </row>
    <row r="23" spans="1:18" ht="13.5" customHeight="1" thickBot="1">
      <c r="A23" s="129">
        <v>18</v>
      </c>
      <c r="B23" s="155"/>
      <c r="C23" s="155"/>
      <c r="D23" s="155"/>
      <c r="E23" s="155"/>
      <c r="F23" s="156"/>
      <c r="G23" s="157"/>
      <c r="H23" s="157"/>
      <c r="I23" s="156"/>
      <c r="J23" s="5"/>
      <c r="K23" s="5"/>
      <c r="L23" s="5"/>
      <c r="M23" s="5"/>
      <c r="N23" s="5"/>
      <c r="O23" s="131"/>
      <c r="P23" s="30">
        <f t="shared" si="0"/>
        <v>0</v>
      </c>
      <c r="Q23" s="379">
        <f t="shared" si="2"/>
        <v>0</v>
      </c>
      <c r="R23" s="380">
        <f t="shared" si="3"/>
        <v>0</v>
      </c>
    </row>
    <row r="24" spans="1:18" ht="13.5" customHeight="1" thickBot="1">
      <c r="A24" s="129">
        <v>19</v>
      </c>
      <c r="B24" s="96"/>
      <c r="C24" s="96"/>
      <c r="D24" s="96"/>
      <c r="E24" s="96"/>
      <c r="F24" s="137"/>
      <c r="G24" s="137"/>
      <c r="H24" s="137"/>
      <c r="I24" s="154"/>
      <c r="J24" s="162"/>
      <c r="K24" s="4"/>
      <c r="L24" s="4"/>
      <c r="M24" s="4"/>
      <c r="N24" s="4"/>
      <c r="O24" s="130"/>
      <c r="P24" s="30">
        <f t="shared" si="0"/>
        <v>0</v>
      </c>
      <c r="Q24" s="379">
        <f t="shared" si="2"/>
        <v>0</v>
      </c>
      <c r="R24" s="380">
        <f t="shared" si="3"/>
        <v>0</v>
      </c>
    </row>
    <row r="25" spans="1:18" ht="13.5" customHeight="1" thickBot="1">
      <c r="A25" s="129">
        <v>20</v>
      </c>
      <c r="B25" s="96"/>
      <c r="C25" s="96"/>
      <c r="D25" s="96"/>
      <c r="E25" s="96"/>
      <c r="F25" s="140"/>
      <c r="G25" s="140"/>
      <c r="H25" s="137"/>
      <c r="I25" s="140"/>
      <c r="J25" s="5"/>
      <c r="K25" s="5"/>
      <c r="L25" s="5"/>
      <c r="M25" s="5"/>
      <c r="N25" s="5"/>
      <c r="O25" s="131"/>
      <c r="P25" s="30">
        <f t="shared" si="0"/>
        <v>0</v>
      </c>
      <c r="Q25" s="379">
        <f t="shared" si="2"/>
        <v>0</v>
      </c>
      <c r="R25" s="380">
        <f t="shared" si="3"/>
        <v>0</v>
      </c>
    </row>
    <row r="26" spans="1:18" ht="13.5" customHeight="1" thickBot="1">
      <c r="A26" s="129">
        <v>21</v>
      </c>
      <c r="B26" s="96"/>
      <c r="C26" s="96"/>
      <c r="D26" s="96"/>
      <c r="E26" s="96"/>
      <c r="F26" s="137"/>
      <c r="G26" s="137"/>
      <c r="H26" s="137"/>
      <c r="I26" s="140"/>
      <c r="J26" s="162"/>
      <c r="K26" s="4"/>
      <c r="L26" s="4"/>
      <c r="M26" s="4"/>
      <c r="N26" s="4"/>
      <c r="O26" s="130"/>
      <c r="P26" s="30">
        <f t="shared" si="0"/>
        <v>0</v>
      </c>
      <c r="Q26" s="379">
        <f t="shared" si="2"/>
        <v>0</v>
      </c>
      <c r="R26" s="380">
        <f t="shared" si="3"/>
        <v>0</v>
      </c>
    </row>
    <row r="27" spans="1:18" ht="13.5" customHeight="1" thickBot="1">
      <c r="A27" s="129">
        <v>22</v>
      </c>
      <c r="B27" s="96"/>
      <c r="C27" s="96"/>
      <c r="D27" s="96"/>
      <c r="E27" s="96"/>
      <c r="F27" s="140"/>
      <c r="G27" s="140"/>
      <c r="H27" s="137"/>
      <c r="I27" s="154"/>
      <c r="J27" s="162"/>
      <c r="K27" s="4"/>
      <c r="L27" s="4"/>
      <c r="M27" s="4"/>
      <c r="N27" s="4"/>
      <c r="O27" s="130"/>
      <c r="P27" s="30">
        <f t="shared" si="0"/>
        <v>0</v>
      </c>
      <c r="Q27" s="379">
        <f t="shared" si="2"/>
        <v>0</v>
      </c>
      <c r="R27" s="380">
        <f t="shared" si="3"/>
        <v>0</v>
      </c>
    </row>
    <row r="28" spans="1:18" ht="13.5" customHeight="1" thickBot="1">
      <c r="A28" s="129">
        <v>23</v>
      </c>
      <c r="B28" s="155"/>
      <c r="C28" s="155"/>
      <c r="D28" s="155"/>
      <c r="E28" s="155"/>
      <c r="F28" s="157"/>
      <c r="G28" s="157"/>
      <c r="H28" s="156"/>
      <c r="I28" s="156"/>
      <c r="J28" s="5"/>
      <c r="K28" s="5"/>
      <c r="L28" s="5"/>
      <c r="M28" s="5"/>
      <c r="N28" s="5"/>
      <c r="O28" s="131"/>
      <c r="P28" s="30">
        <f aca="true" t="shared" si="4" ref="P28:P42">SUM(F28:O28)</f>
        <v>0</v>
      </c>
      <c r="Q28" s="379">
        <f t="shared" si="2"/>
        <v>0</v>
      </c>
      <c r="R28" s="380">
        <f t="shared" si="3"/>
        <v>0</v>
      </c>
    </row>
    <row r="29" spans="1:18" ht="13.5" customHeight="1" thickBot="1">
      <c r="A29" s="129">
        <v>24</v>
      </c>
      <c r="B29" s="96"/>
      <c r="C29" s="96"/>
      <c r="D29" s="96"/>
      <c r="E29" s="96"/>
      <c r="F29" s="140"/>
      <c r="G29" s="140"/>
      <c r="H29" s="137"/>
      <c r="I29" s="137"/>
      <c r="J29" s="5"/>
      <c r="K29" s="5"/>
      <c r="L29" s="5"/>
      <c r="M29" s="5"/>
      <c r="N29" s="5"/>
      <c r="O29" s="131"/>
      <c r="P29" s="30">
        <f t="shared" si="4"/>
        <v>0</v>
      </c>
      <c r="Q29" s="379">
        <f t="shared" si="2"/>
        <v>0</v>
      </c>
      <c r="R29" s="380">
        <f t="shared" si="3"/>
        <v>0</v>
      </c>
    </row>
    <row r="30" spans="1:18" ht="13.5" customHeight="1" thickBot="1">
      <c r="A30" s="129">
        <v>25</v>
      </c>
      <c r="B30" s="96"/>
      <c r="C30" s="96"/>
      <c r="D30" s="96"/>
      <c r="E30" s="96"/>
      <c r="F30" s="137"/>
      <c r="G30" s="140"/>
      <c r="H30" s="140"/>
      <c r="I30" s="140"/>
      <c r="J30" s="5"/>
      <c r="K30" s="5"/>
      <c r="L30" s="5"/>
      <c r="M30" s="5"/>
      <c r="N30" s="5"/>
      <c r="O30" s="131"/>
      <c r="P30" s="30">
        <f t="shared" si="4"/>
        <v>0</v>
      </c>
      <c r="Q30" s="379">
        <f t="shared" si="2"/>
        <v>0</v>
      </c>
      <c r="R30" s="380">
        <f t="shared" si="3"/>
        <v>0</v>
      </c>
    </row>
    <row r="31" spans="1:18" ht="13.5" customHeight="1" thickBot="1">
      <c r="A31" s="129">
        <v>26</v>
      </c>
      <c r="B31" s="96"/>
      <c r="C31" s="96"/>
      <c r="D31" s="96"/>
      <c r="E31" s="96"/>
      <c r="F31" s="137"/>
      <c r="G31" s="140"/>
      <c r="H31" s="137"/>
      <c r="I31" s="137"/>
      <c r="J31" s="5"/>
      <c r="K31" s="5"/>
      <c r="L31" s="5"/>
      <c r="M31" s="5"/>
      <c r="N31" s="5"/>
      <c r="O31" s="131"/>
      <c r="P31" s="30">
        <f t="shared" si="4"/>
        <v>0</v>
      </c>
      <c r="Q31" s="379">
        <f t="shared" si="2"/>
        <v>0</v>
      </c>
      <c r="R31" s="380">
        <f t="shared" si="3"/>
        <v>0</v>
      </c>
    </row>
    <row r="32" spans="1:18" ht="13.5" customHeight="1" thickBot="1">
      <c r="A32" s="129">
        <v>27</v>
      </c>
      <c r="B32" s="96"/>
      <c r="C32" s="96"/>
      <c r="D32" s="96"/>
      <c r="E32" s="96"/>
      <c r="F32" s="137"/>
      <c r="G32" s="140"/>
      <c r="H32" s="140"/>
      <c r="I32" s="140"/>
      <c r="J32" s="5"/>
      <c r="K32" s="5"/>
      <c r="L32" s="5"/>
      <c r="M32" s="5"/>
      <c r="N32" s="5"/>
      <c r="O32" s="131"/>
      <c r="P32" s="30">
        <f t="shared" si="4"/>
        <v>0</v>
      </c>
      <c r="Q32" s="379">
        <f t="shared" si="2"/>
        <v>0</v>
      </c>
      <c r="R32" s="380">
        <f t="shared" si="3"/>
        <v>0</v>
      </c>
    </row>
    <row r="33" spans="1:18" ht="13.5" customHeight="1" thickBot="1">
      <c r="A33" s="129">
        <v>28</v>
      </c>
      <c r="B33" s="126"/>
      <c r="C33" s="126"/>
      <c r="D33" s="126"/>
      <c r="E33" s="126"/>
      <c r="F33" s="5"/>
      <c r="G33" s="4"/>
      <c r="H33" s="5"/>
      <c r="I33" s="5"/>
      <c r="J33" s="5"/>
      <c r="K33" s="5"/>
      <c r="L33" s="5"/>
      <c r="M33" s="5"/>
      <c r="N33" s="5"/>
      <c r="O33" s="131"/>
      <c r="P33" s="30">
        <f t="shared" si="4"/>
        <v>0</v>
      </c>
      <c r="Q33" s="379">
        <f t="shared" si="2"/>
        <v>0</v>
      </c>
      <c r="R33" s="380">
        <f t="shared" si="3"/>
        <v>0</v>
      </c>
    </row>
    <row r="34" spans="1:18" ht="13.5" customHeight="1" thickBot="1">
      <c r="A34" s="129">
        <v>29</v>
      </c>
      <c r="B34" s="96"/>
      <c r="C34" s="96"/>
      <c r="D34" s="96"/>
      <c r="E34" s="96"/>
      <c r="F34" s="140"/>
      <c r="G34" s="137"/>
      <c r="H34" s="140"/>
      <c r="I34" s="137"/>
      <c r="J34" s="5"/>
      <c r="K34" s="5"/>
      <c r="L34" s="5"/>
      <c r="M34" s="5"/>
      <c r="N34" s="5"/>
      <c r="O34" s="131"/>
      <c r="P34" s="30">
        <f t="shared" si="4"/>
        <v>0</v>
      </c>
      <c r="Q34" s="379">
        <f t="shared" si="2"/>
        <v>0</v>
      </c>
      <c r="R34" s="380">
        <f t="shared" si="3"/>
        <v>0</v>
      </c>
    </row>
    <row r="35" spans="1:18" ht="13.5" customHeight="1" thickBot="1">
      <c r="A35" s="129">
        <v>30</v>
      </c>
      <c r="B35" s="96"/>
      <c r="C35" s="96"/>
      <c r="D35" s="96"/>
      <c r="E35" s="96"/>
      <c r="F35" s="140"/>
      <c r="G35" s="140"/>
      <c r="H35" s="137"/>
      <c r="I35" s="137"/>
      <c r="J35" s="4"/>
      <c r="K35" s="4"/>
      <c r="L35" s="4"/>
      <c r="M35" s="4"/>
      <c r="N35" s="4"/>
      <c r="O35" s="130"/>
      <c r="P35" s="30">
        <f t="shared" si="4"/>
        <v>0</v>
      </c>
      <c r="Q35" s="379">
        <f t="shared" si="2"/>
        <v>0</v>
      </c>
      <c r="R35" s="380">
        <f t="shared" si="3"/>
        <v>0</v>
      </c>
    </row>
    <row r="36" spans="1:18" ht="13.5" customHeight="1" thickBot="1">
      <c r="A36" s="129">
        <v>31</v>
      </c>
      <c r="B36" s="96"/>
      <c r="C36" s="96"/>
      <c r="D36" s="96"/>
      <c r="E36" s="96"/>
      <c r="F36" s="137"/>
      <c r="G36" s="140"/>
      <c r="H36" s="140"/>
      <c r="I36" s="137"/>
      <c r="J36" s="4"/>
      <c r="K36" s="4"/>
      <c r="L36" s="4"/>
      <c r="M36" s="4"/>
      <c r="N36" s="4"/>
      <c r="O36" s="130"/>
      <c r="P36" s="30">
        <f t="shared" si="4"/>
        <v>0</v>
      </c>
      <c r="Q36" s="379">
        <f t="shared" si="2"/>
        <v>0</v>
      </c>
      <c r="R36" s="380">
        <f t="shared" si="3"/>
        <v>0</v>
      </c>
    </row>
    <row r="37" spans="1:18" ht="13.5" customHeight="1" thickBot="1">
      <c r="A37" s="129">
        <v>32</v>
      </c>
      <c r="B37" s="96"/>
      <c r="C37" s="96"/>
      <c r="D37" s="96"/>
      <c r="E37" s="96"/>
      <c r="F37" s="140"/>
      <c r="G37" s="137"/>
      <c r="H37" s="137"/>
      <c r="I37" s="140"/>
      <c r="J37" s="5"/>
      <c r="K37" s="5"/>
      <c r="L37" s="5"/>
      <c r="M37" s="5"/>
      <c r="N37" s="5"/>
      <c r="O37" s="131"/>
      <c r="P37" s="30">
        <f t="shared" si="4"/>
        <v>0</v>
      </c>
      <c r="Q37" s="379">
        <f t="shared" si="2"/>
        <v>0</v>
      </c>
      <c r="R37" s="380">
        <f t="shared" si="3"/>
        <v>0</v>
      </c>
    </row>
    <row r="38" spans="1:18" ht="13.5" customHeight="1" thickBot="1">
      <c r="A38" s="129">
        <v>33</v>
      </c>
      <c r="B38" s="96"/>
      <c r="C38" s="96"/>
      <c r="D38" s="96"/>
      <c r="E38" s="96"/>
      <c r="F38" s="137"/>
      <c r="G38" s="140"/>
      <c r="H38" s="140"/>
      <c r="I38" s="140"/>
      <c r="J38" s="4"/>
      <c r="K38" s="4"/>
      <c r="L38" s="4"/>
      <c r="M38" s="4"/>
      <c r="N38" s="4"/>
      <c r="O38" s="130"/>
      <c r="P38" s="30">
        <f t="shared" si="4"/>
        <v>0</v>
      </c>
      <c r="Q38" s="379">
        <f t="shared" si="2"/>
        <v>0</v>
      </c>
      <c r="R38" s="380">
        <f t="shared" si="3"/>
        <v>0</v>
      </c>
    </row>
    <row r="39" spans="1:18" ht="13.5" customHeight="1" thickBot="1">
      <c r="A39" s="129">
        <v>34</v>
      </c>
      <c r="B39" s="126"/>
      <c r="C39" s="126"/>
      <c r="D39" s="126"/>
      <c r="E39" s="126"/>
      <c r="F39" s="4"/>
      <c r="G39" s="5"/>
      <c r="H39" s="5"/>
      <c r="I39" s="5"/>
      <c r="J39" s="5"/>
      <c r="K39" s="5"/>
      <c r="L39" s="5"/>
      <c r="M39" s="5"/>
      <c r="N39" s="5"/>
      <c r="O39" s="131"/>
      <c r="P39" s="30">
        <f t="shared" si="4"/>
        <v>0</v>
      </c>
      <c r="Q39" s="379">
        <f t="shared" si="2"/>
        <v>0</v>
      </c>
      <c r="R39" s="380">
        <f t="shared" si="3"/>
        <v>0</v>
      </c>
    </row>
    <row r="40" spans="1:18" ht="13.5" customHeight="1" thickBot="1">
      <c r="A40" s="129">
        <v>35</v>
      </c>
      <c r="B40" s="126"/>
      <c r="C40" s="126"/>
      <c r="D40" s="96"/>
      <c r="E40" s="96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4"/>
        <v>0</v>
      </c>
      <c r="Q40" s="379">
        <f t="shared" si="2"/>
        <v>0</v>
      </c>
      <c r="R40" s="380">
        <f t="shared" si="3"/>
        <v>0</v>
      </c>
    </row>
    <row r="41" spans="1:18" ht="13.5" customHeight="1" thickBot="1">
      <c r="A41" s="129">
        <v>36</v>
      </c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4"/>
        <v>0</v>
      </c>
      <c r="Q41" s="379">
        <f t="shared" si="2"/>
        <v>0</v>
      </c>
      <c r="R41" s="380">
        <f t="shared" si="3"/>
        <v>0</v>
      </c>
    </row>
    <row r="42" spans="1:18" ht="13.5" customHeight="1" thickBot="1">
      <c r="A42" s="93">
        <v>37</v>
      </c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4"/>
        <v>0</v>
      </c>
      <c r="Q42" s="381">
        <f t="shared" si="2"/>
        <v>0</v>
      </c>
      <c r="R42" s="382">
        <f t="shared" si="3"/>
        <v>0</v>
      </c>
    </row>
    <row r="43" spans="6:17" ht="13.5" customHeight="1" thickBot="1">
      <c r="F43" s="139">
        <f aca="true" t="shared" si="5" ref="F43:P43">SUM(F6:F42)</f>
        <v>0</v>
      </c>
      <c r="G43" s="89">
        <f t="shared" si="5"/>
        <v>0</v>
      </c>
      <c r="H43" s="89">
        <f t="shared" si="5"/>
        <v>0</v>
      </c>
      <c r="I43" s="89">
        <f t="shared" si="5"/>
        <v>0</v>
      </c>
      <c r="J43" s="89">
        <f t="shared" si="5"/>
        <v>92</v>
      </c>
      <c r="K43" s="89">
        <f t="shared" si="5"/>
        <v>0</v>
      </c>
      <c r="L43" s="89">
        <f t="shared" si="5"/>
        <v>0</v>
      </c>
      <c r="M43" s="89">
        <f t="shared" si="5"/>
        <v>0</v>
      </c>
      <c r="N43" s="89">
        <f t="shared" si="5"/>
        <v>0</v>
      </c>
      <c r="O43" s="89">
        <f t="shared" si="5"/>
        <v>0</v>
      </c>
      <c r="P43" s="31">
        <f t="shared" si="5"/>
        <v>92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0</v>
      </c>
      <c r="G44" s="16">
        <f aca="true" t="shared" si="6" ref="G44:O44">COUNTIF(G6:G42,"&gt;0")</f>
        <v>0</v>
      </c>
      <c r="H44" s="16">
        <f t="shared" si="6"/>
        <v>0</v>
      </c>
      <c r="I44" s="16">
        <f t="shared" si="6"/>
        <v>0</v>
      </c>
      <c r="J44" s="16">
        <f t="shared" si="6"/>
        <v>3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79">
        <f>SUM(F44:O44)</f>
        <v>3</v>
      </c>
      <c r="Q44" s="187">
        <f>SUM(Q6:Q43)</f>
        <v>3</v>
      </c>
    </row>
    <row r="47" spans="3:16" ht="14.25" customHeight="1">
      <c r="C47" s="405" t="s">
        <v>307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307" t="s">
        <v>229</v>
      </c>
      <c r="J49" s="307" t="s">
        <v>278</v>
      </c>
      <c r="K49" s="307" t="s">
        <v>320</v>
      </c>
      <c r="L49" s="307" t="s">
        <v>358</v>
      </c>
      <c r="M49" s="55" t="s">
        <v>400</v>
      </c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10"/>
      <c r="D50" s="111"/>
      <c r="E50" s="112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34"/>
      <c r="Q50" s="391"/>
      <c r="R50" s="376"/>
    </row>
    <row r="51" spans="1:18" ht="13.5" customHeight="1">
      <c r="A51" s="68"/>
      <c r="B51" s="69"/>
      <c r="C51" s="134">
        <v>1</v>
      </c>
      <c r="D51" s="173" t="s">
        <v>301</v>
      </c>
      <c r="E51" s="173" t="s">
        <v>295</v>
      </c>
      <c r="F51" s="174" t="s">
        <v>224</v>
      </c>
      <c r="G51" s="166" t="s">
        <v>224</v>
      </c>
      <c r="H51" s="166" t="s">
        <v>224</v>
      </c>
      <c r="I51" s="166" t="s">
        <v>224</v>
      </c>
      <c r="J51" s="166">
        <v>10</v>
      </c>
      <c r="K51" s="71"/>
      <c r="L51" s="71"/>
      <c r="M51" s="71"/>
      <c r="N51" s="71"/>
      <c r="O51" s="91"/>
      <c r="P51" s="109">
        <f aca="true" t="shared" si="7" ref="P51:P59">SUM(F51:O51)</f>
        <v>10</v>
      </c>
      <c r="Q51" s="385">
        <f aca="true" t="shared" si="8" ref="Q51:Q59">COUNTIF(F51:O51,"&gt;0")</f>
        <v>1</v>
      </c>
      <c r="R51" s="109">
        <f aca="true" t="shared" si="9" ref="R51:R59">SUM(F51:O51)</f>
        <v>10</v>
      </c>
    </row>
    <row r="52" spans="3:18" ht="13.5" customHeight="1">
      <c r="C52" s="95">
        <v>2</v>
      </c>
      <c r="D52" s="96"/>
      <c r="E52" s="96"/>
      <c r="F52" s="36"/>
      <c r="G52" s="4"/>
      <c r="H52" s="4"/>
      <c r="I52" s="4"/>
      <c r="J52" s="4"/>
      <c r="K52" s="72"/>
      <c r="L52" s="72"/>
      <c r="M52" s="72"/>
      <c r="N52" s="72"/>
      <c r="O52" s="92"/>
      <c r="P52" s="32">
        <f t="shared" si="7"/>
        <v>0</v>
      </c>
      <c r="Q52" s="385">
        <f t="shared" si="8"/>
        <v>0</v>
      </c>
      <c r="R52" s="120">
        <f t="shared" si="9"/>
        <v>0</v>
      </c>
    </row>
    <row r="53" spans="3:18" ht="13.5" customHeight="1">
      <c r="C53" s="95">
        <v>3</v>
      </c>
      <c r="D53" s="96"/>
      <c r="E53" s="96"/>
      <c r="F53" s="36"/>
      <c r="G53" s="4"/>
      <c r="H53" s="4"/>
      <c r="I53" s="162"/>
      <c r="J53" s="4"/>
      <c r="K53" s="72"/>
      <c r="L53" s="72"/>
      <c r="M53" s="72"/>
      <c r="N53" s="72"/>
      <c r="O53" s="92"/>
      <c r="P53" s="32">
        <f t="shared" si="7"/>
        <v>0</v>
      </c>
      <c r="Q53" s="385">
        <f t="shared" si="8"/>
        <v>0</v>
      </c>
      <c r="R53" s="120">
        <f t="shared" si="9"/>
        <v>0</v>
      </c>
    </row>
    <row r="54" spans="3:18" ht="13.5" customHeight="1">
      <c r="C54" s="95">
        <v>4</v>
      </c>
      <c r="D54" s="96"/>
      <c r="E54" s="96"/>
      <c r="F54" s="36"/>
      <c r="G54" s="4"/>
      <c r="H54" s="4"/>
      <c r="I54" s="162"/>
      <c r="J54" s="162"/>
      <c r="K54" s="72"/>
      <c r="L54" s="72"/>
      <c r="M54" s="72"/>
      <c r="N54" s="72"/>
      <c r="O54" s="92"/>
      <c r="P54" s="32">
        <f t="shared" si="7"/>
        <v>0</v>
      </c>
      <c r="Q54" s="385">
        <f t="shared" si="8"/>
        <v>0</v>
      </c>
      <c r="R54" s="120">
        <f t="shared" si="9"/>
        <v>0</v>
      </c>
    </row>
    <row r="55" spans="3:18" ht="13.5" customHeight="1">
      <c r="C55" s="95">
        <v>5</v>
      </c>
      <c r="D55" s="96"/>
      <c r="E55" s="96"/>
      <c r="F55" s="36"/>
      <c r="G55" s="4"/>
      <c r="H55" s="4"/>
      <c r="I55" s="5"/>
      <c r="J55" s="4"/>
      <c r="K55" s="72"/>
      <c r="L55" s="72"/>
      <c r="M55" s="72"/>
      <c r="N55" s="72"/>
      <c r="O55" s="92"/>
      <c r="P55" s="32">
        <f t="shared" si="7"/>
        <v>0</v>
      </c>
      <c r="Q55" s="385">
        <f t="shared" si="8"/>
        <v>0</v>
      </c>
      <c r="R55" s="120">
        <f t="shared" si="9"/>
        <v>0</v>
      </c>
    </row>
    <row r="56" spans="3:18" ht="13.5" customHeight="1">
      <c r="C56" s="95">
        <v>6</v>
      </c>
      <c r="D56" s="96"/>
      <c r="E56" s="96"/>
      <c r="F56" s="36"/>
      <c r="G56" s="4"/>
      <c r="H56" s="5"/>
      <c r="I56" s="5"/>
      <c r="J56" s="4"/>
      <c r="K56" s="72"/>
      <c r="L56" s="72"/>
      <c r="M56" s="72"/>
      <c r="N56" s="72"/>
      <c r="O56" s="92"/>
      <c r="P56" s="32">
        <f t="shared" si="7"/>
        <v>0</v>
      </c>
      <c r="Q56" s="385">
        <f t="shared" si="8"/>
        <v>0</v>
      </c>
      <c r="R56" s="120">
        <f t="shared" si="9"/>
        <v>0</v>
      </c>
    </row>
    <row r="57" spans="3:18" ht="13.5" customHeight="1">
      <c r="C57" s="95">
        <v>7</v>
      </c>
      <c r="D57" s="96"/>
      <c r="E57" s="96"/>
      <c r="F57" s="37"/>
      <c r="G57" s="4"/>
      <c r="H57" s="5"/>
      <c r="I57" s="4"/>
      <c r="J57" s="4"/>
      <c r="K57" s="72"/>
      <c r="L57" s="72"/>
      <c r="M57" s="72"/>
      <c r="N57" s="72"/>
      <c r="O57" s="92"/>
      <c r="P57" s="32">
        <f t="shared" si="7"/>
        <v>0</v>
      </c>
      <c r="Q57" s="385">
        <f t="shared" si="8"/>
        <v>0</v>
      </c>
      <c r="R57" s="120">
        <f t="shared" si="9"/>
        <v>0</v>
      </c>
    </row>
    <row r="58" spans="3:18" ht="13.5" customHeight="1">
      <c r="C58" s="95">
        <v>8</v>
      </c>
      <c r="D58" s="96"/>
      <c r="E58" s="96"/>
      <c r="F58" s="36"/>
      <c r="G58" s="5"/>
      <c r="H58" s="5"/>
      <c r="I58" s="5"/>
      <c r="J58" s="4"/>
      <c r="K58" s="72"/>
      <c r="L58" s="72"/>
      <c r="M58" s="72"/>
      <c r="N58" s="72"/>
      <c r="O58" s="92"/>
      <c r="P58" s="32">
        <f t="shared" si="7"/>
        <v>0</v>
      </c>
      <c r="Q58" s="385">
        <f t="shared" si="8"/>
        <v>0</v>
      </c>
      <c r="R58" s="120">
        <f t="shared" si="9"/>
        <v>0</v>
      </c>
    </row>
    <row r="59" spans="3:18" ht="13.5" customHeight="1" thickBot="1">
      <c r="C59" s="44">
        <v>9</v>
      </c>
      <c r="D59" s="102"/>
      <c r="E59" s="103"/>
      <c r="F59" s="38"/>
      <c r="G59" s="39"/>
      <c r="H59" s="39"/>
      <c r="I59" s="39"/>
      <c r="J59" s="40"/>
      <c r="K59" s="74"/>
      <c r="L59" s="74"/>
      <c r="M59" s="74"/>
      <c r="N59" s="74"/>
      <c r="O59" s="94"/>
      <c r="P59" s="41">
        <f t="shared" si="7"/>
        <v>0</v>
      </c>
      <c r="Q59" s="386">
        <f t="shared" si="8"/>
        <v>0</v>
      </c>
      <c r="R59" s="121">
        <f t="shared" si="9"/>
        <v>0</v>
      </c>
    </row>
    <row r="60" spans="3:16" ht="13.5" customHeight="1" thickBot="1">
      <c r="C60" s="44"/>
      <c r="D60" s="22"/>
      <c r="E60" s="24"/>
      <c r="F60" s="38"/>
      <c r="G60" s="39"/>
      <c r="H60" s="39"/>
      <c r="I60" s="39"/>
      <c r="J60" s="40"/>
      <c r="K60" s="74"/>
      <c r="L60" s="74"/>
      <c r="M60" s="74"/>
      <c r="N60" s="74"/>
      <c r="O60" s="75"/>
      <c r="P60" s="41"/>
    </row>
    <row r="61" spans="10:16" ht="13.5" customHeight="1">
      <c r="J61" s="33"/>
      <c r="K61" s="2"/>
      <c r="L61" s="2"/>
      <c r="M61" s="2"/>
      <c r="N61" s="2"/>
      <c r="O61" s="2"/>
      <c r="P61" s="2"/>
    </row>
    <row r="62" spans="10:16" ht="13.5" customHeight="1">
      <c r="J62" s="33"/>
      <c r="K62" s="2"/>
      <c r="L62" s="2"/>
      <c r="M62" s="2"/>
      <c r="N62" s="2"/>
      <c r="O62" s="2"/>
      <c r="P62" s="2"/>
    </row>
    <row r="63" spans="10:16" ht="13.5" customHeight="1">
      <c r="J63" s="33"/>
      <c r="K63" s="2"/>
      <c r="L63" s="2"/>
      <c r="M63" s="2"/>
      <c r="N63" s="2"/>
      <c r="O63" s="2"/>
      <c r="P63" s="2"/>
    </row>
    <row r="64" spans="10:16" ht="13.5" customHeight="1">
      <c r="J64" s="33"/>
      <c r="K64" s="2"/>
      <c r="L64" s="2"/>
      <c r="M64" s="2"/>
      <c r="N64" s="2"/>
      <c r="O64" s="2"/>
      <c r="P64" s="2"/>
    </row>
    <row r="65" spans="10:16" ht="13.5" customHeight="1">
      <c r="J65" s="33"/>
      <c r="K65" s="2"/>
      <c r="L65" s="2"/>
      <c r="M65" s="2"/>
      <c r="N65" s="2"/>
      <c r="O65" s="2"/>
      <c r="P65" s="2"/>
    </row>
    <row r="66" spans="10:16" ht="13.5" customHeight="1">
      <c r="J66" s="33"/>
      <c r="K66" s="2"/>
      <c r="L66" s="2"/>
      <c r="M66" s="2"/>
      <c r="N66" s="2"/>
      <c r="O66" s="2"/>
      <c r="P66" s="2"/>
    </row>
    <row r="67" spans="10:16" ht="13.5" customHeight="1">
      <c r="J67" s="33"/>
      <c r="K67" s="2"/>
      <c r="L67" s="2"/>
      <c r="M67" s="2"/>
      <c r="N67" s="2"/>
      <c r="O67" s="2"/>
      <c r="P67" s="2"/>
    </row>
    <row r="68" spans="10:16" ht="13.5" customHeight="1">
      <c r="J68" s="33"/>
      <c r="K68" s="2"/>
      <c r="L68" s="2"/>
      <c r="M68" s="2"/>
      <c r="N68" s="2"/>
      <c r="O68" s="2"/>
      <c r="P68" s="2"/>
    </row>
    <row r="69" spans="10:16" ht="13.5" customHeight="1">
      <c r="J69" s="33"/>
      <c r="K69" s="2"/>
      <c r="L69" s="2"/>
      <c r="M69" s="2"/>
      <c r="N69" s="2"/>
      <c r="O69" s="2"/>
      <c r="P69" s="2"/>
    </row>
    <row r="70" spans="10:16" ht="13.5" customHeight="1">
      <c r="J70" s="33"/>
      <c r="K70" s="2"/>
      <c r="L70" s="2"/>
      <c r="M70" s="2"/>
      <c r="N70" s="2"/>
      <c r="O70" s="2"/>
      <c r="P70" s="2"/>
    </row>
  </sheetData>
  <sheetProtection/>
  <autoFilter ref="A5:P43"/>
  <mergeCells count="2">
    <mergeCell ref="B2:O2"/>
    <mergeCell ref="C47:P47"/>
  </mergeCells>
  <printOptions/>
  <pageMargins left="0.5118110236220472" right="0.2362204724409449" top="0.5511811023622047" bottom="0.984251968503937" header="0.1968503937007874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A6" sqref="A6:R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6.421875" style="2" customWidth="1"/>
    <col min="19" max="16384" width="9.140625" style="2" customWidth="1"/>
  </cols>
  <sheetData>
    <row r="2" spans="2:15" ht="13.5" customHeight="1">
      <c r="B2" s="405" t="s">
        <v>70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409">
        <v>1</v>
      </c>
      <c r="B6" s="410" t="s">
        <v>494</v>
      </c>
      <c r="C6" s="410" t="s">
        <v>495</v>
      </c>
      <c r="D6" s="410" t="s">
        <v>496</v>
      </c>
      <c r="E6" s="410" t="s">
        <v>497</v>
      </c>
      <c r="F6" s="421">
        <v>30</v>
      </c>
      <c r="G6" s="421">
        <v>35</v>
      </c>
      <c r="H6" s="421">
        <v>35</v>
      </c>
      <c r="I6" s="421" t="s">
        <v>224</v>
      </c>
      <c r="J6" s="421" t="s">
        <v>224</v>
      </c>
      <c r="K6" s="423">
        <v>30</v>
      </c>
      <c r="L6" s="423">
        <v>35</v>
      </c>
      <c r="M6" s="423">
        <v>35</v>
      </c>
      <c r="N6" s="423"/>
      <c r="O6" s="424"/>
      <c r="P6" s="418">
        <f aca="true" t="shared" si="0" ref="P6:P15">SUM(F6:O6)</f>
        <v>200</v>
      </c>
      <c r="Q6" s="425">
        <f aca="true" t="shared" si="1" ref="Q6:Q14">COUNTIF(F6:O6,"&gt;0")</f>
        <v>6</v>
      </c>
      <c r="R6" s="416">
        <f>P6</f>
        <v>200</v>
      </c>
    </row>
    <row r="7" spans="1:18" ht="13.5" customHeight="1" thickBot="1">
      <c r="A7" s="129">
        <v>2</v>
      </c>
      <c r="B7" s="96" t="s">
        <v>57</v>
      </c>
      <c r="C7" s="96" t="s">
        <v>22</v>
      </c>
      <c r="D7" s="96" t="s">
        <v>25</v>
      </c>
      <c r="E7" s="96" t="s">
        <v>26</v>
      </c>
      <c r="F7" s="137">
        <v>35</v>
      </c>
      <c r="G7" s="137">
        <v>30</v>
      </c>
      <c r="H7" s="137">
        <v>30</v>
      </c>
      <c r="I7" s="154" t="s">
        <v>224</v>
      </c>
      <c r="J7" s="154" t="s">
        <v>224</v>
      </c>
      <c r="K7" s="4">
        <v>35</v>
      </c>
      <c r="L7" s="4">
        <v>30</v>
      </c>
      <c r="M7" s="4">
        <v>30</v>
      </c>
      <c r="N7" s="4"/>
      <c r="O7" s="130"/>
      <c r="P7" s="30">
        <f t="shared" si="0"/>
        <v>190</v>
      </c>
      <c r="Q7" s="379">
        <f t="shared" si="1"/>
        <v>6</v>
      </c>
      <c r="R7" s="380">
        <f>P7</f>
        <v>190</v>
      </c>
    </row>
    <row r="8" spans="1:18" ht="13.5" customHeight="1" thickBot="1">
      <c r="A8" s="129">
        <v>3</v>
      </c>
      <c r="B8" s="96" t="s">
        <v>64</v>
      </c>
      <c r="C8" s="96" t="s">
        <v>30</v>
      </c>
      <c r="D8" s="96" t="s">
        <v>31</v>
      </c>
      <c r="E8" s="96" t="s">
        <v>31</v>
      </c>
      <c r="F8" s="137">
        <v>27</v>
      </c>
      <c r="G8" s="389">
        <v>25</v>
      </c>
      <c r="H8" s="140">
        <v>27</v>
      </c>
      <c r="I8" s="154" t="s">
        <v>224</v>
      </c>
      <c r="J8" s="137">
        <v>30</v>
      </c>
      <c r="K8" s="4">
        <v>27</v>
      </c>
      <c r="L8" s="4">
        <v>27</v>
      </c>
      <c r="M8" s="4">
        <v>27</v>
      </c>
      <c r="N8" s="4"/>
      <c r="O8" s="130"/>
      <c r="P8" s="30">
        <f t="shared" si="0"/>
        <v>190</v>
      </c>
      <c r="Q8" s="379">
        <f t="shared" si="1"/>
        <v>7</v>
      </c>
      <c r="R8" s="380">
        <f>P8-G8</f>
        <v>165</v>
      </c>
    </row>
    <row r="9" spans="1:18" ht="13.5" customHeight="1" thickBot="1">
      <c r="A9" s="129">
        <v>4</v>
      </c>
      <c r="B9" s="360" t="s">
        <v>345</v>
      </c>
      <c r="C9" s="96" t="s">
        <v>151</v>
      </c>
      <c r="D9" s="96" t="s">
        <v>77</v>
      </c>
      <c r="E9" s="96" t="s">
        <v>41</v>
      </c>
      <c r="F9" s="141">
        <v>23</v>
      </c>
      <c r="G9" s="389">
        <v>21</v>
      </c>
      <c r="H9" s="141">
        <v>25</v>
      </c>
      <c r="I9" s="137">
        <v>35</v>
      </c>
      <c r="J9" s="137">
        <v>25</v>
      </c>
      <c r="K9" s="4">
        <v>23</v>
      </c>
      <c r="L9" s="313">
        <v>23</v>
      </c>
      <c r="M9" s="4">
        <v>25</v>
      </c>
      <c r="N9" s="4"/>
      <c r="O9" s="130"/>
      <c r="P9" s="30">
        <f t="shared" si="0"/>
        <v>200</v>
      </c>
      <c r="Q9" s="379">
        <f t="shared" si="1"/>
        <v>8</v>
      </c>
      <c r="R9" s="380">
        <f>P9-G9-L9</f>
        <v>156</v>
      </c>
    </row>
    <row r="10" spans="1:18" ht="13.5" customHeight="1" thickBot="1">
      <c r="A10" s="129">
        <v>5</v>
      </c>
      <c r="B10" s="96" t="s">
        <v>59</v>
      </c>
      <c r="C10" s="96" t="s">
        <v>60</v>
      </c>
      <c r="D10" s="96" t="s">
        <v>31</v>
      </c>
      <c r="E10" s="96" t="s">
        <v>31</v>
      </c>
      <c r="F10" s="141" t="s">
        <v>224</v>
      </c>
      <c r="G10" s="141">
        <v>27</v>
      </c>
      <c r="H10" s="141" t="s">
        <v>224</v>
      </c>
      <c r="I10" s="154" t="s">
        <v>224</v>
      </c>
      <c r="J10" s="137">
        <v>35</v>
      </c>
      <c r="K10" s="4">
        <v>25</v>
      </c>
      <c r="L10" s="4" t="s">
        <v>224</v>
      </c>
      <c r="M10" s="4" t="s">
        <v>224</v>
      </c>
      <c r="N10" s="4"/>
      <c r="O10" s="130"/>
      <c r="P10" s="30">
        <f t="shared" si="0"/>
        <v>87</v>
      </c>
      <c r="Q10" s="379">
        <f t="shared" si="1"/>
        <v>3</v>
      </c>
      <c r="R10" s="380">
        <f>P10</f>
        <v>87</v>
      </c>
    </row>
    <row r="11" spans="1:18" ht="13.5" customHeight="1" thickBot="1">
      <c r="A11" s="129">
        <v>6</v>
      </c>
      <c r="B11" s="96" t="s">
        <v>59</v>
      </c>
      <c r="C11" s="164" t="s">
        <v>279</v>
      </c>
      <c r="D11" s="96" t="s">
        <v>31</v>
      </c>
      <c r="E11" s="96" t="s">
        <v>31</v>
      </c>
      <c r="F11" s="171" t="s">
        <v>224</v>
      </c>
      <c r="G11" s="171" t="s">
        <v>224</v>
      </c>
      <c r="H11" s="171" t="s">
        <v>224</v>
      </c>
      <c r="I11" s="154" t="s">
        <v>224</v>
      </c>
      <c r="J11" s="137">
        <v>27</v>
      </c>
      <c r="K11" s="4" t="s">
        <v>224</v>
      </c>
      <c r="L11" s="4">
        <v>25</v>
      </c>
      <c r="M11" s="4">
        <v>23</v>
      </c>
      <c r="N11" s="4"/>
      <c r="O11" s="130"/>
      <c r="P11" s="30">
        <f t="shared" si="0"/>
        <v>75</v>
      </c>
      <c r="Q11" s="379">
        <f t="shared" si="1"/>
        <v>3</v>
      </c>
      <c r="R11" s="380">
        <f>P11</f>
        <v>75</v>
      </c>
    </row>
    <row r="12" spans="1:18" ht="13.5" customHeight="1" thickBot="1">
      <c r="A12" s="129">
        <v>7</v>
      </c>
      <c r="B12" s="96" t="s">
        <v>153</v>
      </c>
      <c r="C12" s="96" t="s">
        <v>35</v>
      </c>
      <c r="D12" s="96" t="s">
        <v>49</v>
      </c>
      <c r="E12" s="96" t="s">
        <v>72</v>
      </c>
      <c r="F12" s="142" t="s">
        <v>224</v>
      </c>
      <c r="G12" s="141" t="s">
        <v>224</v>
      </c>
      <c r="H12" s="141">
        <v>23</v>
      </c>
      <c r="I12" s="137">
        <v>30</v>
      </c>
      <c r="J12" s="154" t="s">
        <v>224</v>
      </c>
      <c r="K12" s="4" t="s">
        <v>224</v>
      </c>
      <c r="L12" s="4" t="s">
        <v>224</v>
      </c>
      <c r="M12" s="4">
        <v>21</v>
      </c>
      <c r="N12" s="4"/>
      <c r="O12" s="130"/>
      <c r="P12" s="30">
        <f t="shared" si="0"/>
        <v>74</v>
      </c>
      <c r="Q12" s="379">
        <f t="shared" si="1"/>
        <v>3</v>
      </c>
      <c r="R12" s="380">
        <f>P12</f>
        <v>74</v>
      </c>
    </row>
    <row r="13" spans="1:18" ht="13.5" customHeight="1" thickBot="1">
      <c r="A13" s="129">
        <v>8</v>
      </c>
      <c r="B13" s="96" t="s">
        <v>152</v>
      </c>
      <c r="C13" s="96" t="s">
        <v>111</v>
      </c>
      <c r="D13" s="96" t="s">
        <v>31</v>
      </c>
      <c r="E13" s="96" t="s">
        <v>31</v>
      </c>
      <c r="F13" s="141">
        <v>25</v>
      </c>
      <c r="G13" s="141" t="s">
        <v>224</v>
      </c>
      <c r="H13" s="141" t="s">
        <v>224</v>
      </c>
      <c r="I13" s="154" t="s">
        <v>224</v>
      </c>
      <c r="J13" s="154" t="s">
        <v>224</v>
      </c>
      <c r="K13" s="4" t="s">
        <v>224</v>
      </c>
      <c r="L13" s="4" t="s">
        <v>224</v>
      </c>
      <c r="M13" s="4"/>
      <c r="N13" s="4"/>
      <c r="O13" s="130"/>
      <c r="P13" s="30">
        <f t="shared" si="0"/>
        <v>25</v>
      </c>
      <c r="Q13" s="379">
        <f t="shared" si="1"/>
        <v>1</v>
      </c>
      <c r="R13" s="380">
        <f>P13</f>
        <v>25</v>
      </c>
    </row>
    <row r="14" spans="1:18" ht="13.5" customHeight="1" thickBot="1">
      <c r="A14" s="129">
        <v>9</v>
      </c>
      <c r="B14" s="96" t="s">
        <v>67</v>
      </c>
      <c r="C14" s="96" t="s">
        <v>68</v>
      </c>
      <c r="D14" s="96" t="s">
        <v>69</v>
      </c>
      <c r="E14" s="96" t="s">
        <v>26</v>
      </c>
      <c r="F14" s="141" t="s">
        <v>224</v>
      </c>
      <c r="G14" s="142">
        <v>23</v>
      </c>
      <c r="H14" s="141" t="s">
        <v>224</v>
      </c>
      <c r="I14" s="154" t="s">
        <v>224</v>
      </c>
      <c r="J14" s="154" t="s">
        <v>224</v>
      </c>
      <c r="K14" s="4" t="s">
        <v>224</v>
      </c>
      <c r="L14" s="4" t="s">
        <v>224</v>
      </c>
      <c r="M14" s="4"/>
      <c r="N14" s="4"/>
      <c r="O14" s="130"/>
      <c r="P14" s="30">
        <f t="shared" si="0"/>
        <v>23</v>
      </c>
      <c r="Q14" s="379">
        <f t="shared" si="1"/>
        <v>1</v>
      </c>
      <c r="R14" s="380">
        <f>P14</f>
        <v>23</v>
      </c>
    </row>
    <row r="15" spans="1:18" ht="13.5" customHeight="1" thickBot="1">
      <c r="A15" s="129">
        <v>10</v>
      </c>
      <c r="B15" s="96"/>
      <c r="C15" s="96"/>
      <c r="D15" s="96"/>
      <c r="E15" s="96"/>
      <c r="F15" s="141"/>
      <c r="G15" s="141"/>
      <c r="H15" s="141"/>
      <c r="I15" s="137"/>
      <c r="J15" s="137"/>
      <c r="K15" s="4"/>
      <c r="L15" s="4"/>
      <c r="M15" s="4"/>
      <c r="N15" s="4"/>
      <c r="O15" s="130"/>
      <c r="P15" s="30">
        <f t="shared" si="0"/>
        <v>0</v>
      </c>
      <c r="Q15" s="379">
        <f aca="true" t="shared" si="2" ref="Q15:Q42">COUNTIF(F15:O15,"&gt;0")</f>
        <v>0</v>
      </c>
      <c r="R15" s="380">
        <f aca="true" t="shared" si="3" ref="R15:R42">P15</f>
        <v>0</v>
      </c>
    </row>
    <row r="16" spans="1:18" ht="13.5" customHeight="1" thickBot="1">
      <c r="A16" s="129">
        <v>11</v>
      </c>
      <c r="B16" s="96"/>
      <c r="C16" s="96"/>
      <c r="D16" s="96"/>
      <c r="E16" s="96"/>
      <c r="F16" s="141"/>
      <c r="G16" s="141"/>
      <c r="H16" s="141"/>
      <c r="I16" s="137"/>
      <c r="J16" s="137"/>
      <c r="K16" s="4"/>
      <c r="L16" s="4"/>
      <c r="M16" s="4"/>
      <c r="N16" s="4"/>
      <c r="O16" s="130"/>
      <c r="P16" s="30">
        <f aca="true" t="shared" si="4" ref="P16:P42">SUM(F16:O16)</f>
        <v>0</v>
      </c>
      <c r="Q16" s="379">
        <f t="shared" si="2"/>
        <v>0</v>
      </c>
      <c r="R16" s="380">
        <f t="shared" si="3"/>
        <v>0</v>
      </c>
    </row>
    <row r="17" spans="1:18" ht="13.5" customHeight="1" thickBot="1">
      <c r="A17" s="129">
        <v>12</v>
      </c>
      <c r="B17" s="96"/>
      <c r="C17" s="96"/>
      <c r="D17" s="96"/>
      <c r="E17" s="96"/>
      <c r="F17" s="142"/>
      <c r="G17" s="141"/>
      <c r="H17" s="141"/>
      <c r="I17" s="137"/>
      <c r="J17" s="137"/>
      <c r="K17" s="4"/>
      <c r="L17" s="4"/>
      <c r="M17" s="4"/>
      <c r="N17" s="4"/>
      <c r="O17" s="130"/>
      <c r="P17" s="30">
        <f t="shared" si="4"/>
        <v>0</v>
      </c>
      <c r="Q17" s="379">
        <f t="shared" si="2"/>
        <v>0</v>
      </c>
      <c r="R17" s="380">
        <f t="shared" si="3"/>
        <v>0</v>
      </c>
    </row>
    <row r="18" spans="1:18" ht="13.5" customHeight="1" thickBot="1">
      <c r="A18" s="129">
        <v>13</v>
      </c>
      <c r="B18" s="96"/>
      <c r="C18" s="96"/>
      <c r="D18" s="96"/>
      <c r="E18" s="96"/>
      <c r="F18" s="141"/>
      <c r="G18" s="141"/>
      <c r="H18" s="141"/>
      <c r="I18" s="137"/>
      <c r="J18" s="137"/>
      <c r="K18" s="4"/>
      <c r="L18" s="4"/>
      <c r="M18" s="4"/>
      <c r="N18" s="4"/>
      <c r="O18" s="130"/>
      <c r="P18" s="30">
        <f t="shared" si="4"/>
        <v>0</v>
      </c>
      <c r="Q18" s="379">
        <f t="shared" si="2"/>
        <v>0</v>
      </c>
      <c r="R18" s="380">
        <f t="shared" si="3"/>
        <v>0</v>
      </c>
    </row>
    <row r="19" spans="1:18" ht="13.5" customHeight="1" thickBot="1">
      <c r="A19" s="129">
        <v>14</v>
      </c>
      <c r="B19" s="96"/>
      <c r="C19" s="96"/>
      <c r="D19" s="96"/>
      <c r="E19" s="96"/>
      <c r="F19" s="141"/>
      <c r="G19" s="142"/>
      <c r="H19" s="141"/>
      <c r="I19" s="137"/>
      <c r="J19" s="137"/>
      <c r="K19" s="4"/>
      <c r="L19" s="4"/>
      <c r="M19" s="4"/>
      <c r="N19" s="4"/>
      <c r="O19" s="130"/>
      <c r="P19" s="30">
        <f t="shared" si="4"/>
        <v>0</v>
      </c>
      <c r="Q19" s="379">
        <f t="shared" si="2"/>
        <v>0</v>
      </c>
      <c r="R19" s="380">
        <f t="shared" si="3"/>
        <v>0</v>
      </c>
    </row>
    <row r="20" spans="1:18" ht="13.5" customHeight="1" thickBot="1">
      <c r="A20" s="129">
        <v>15</v>
      </c>
      <c r="B20" s="96"/>
      <c r="C20" s="96"/>
      <c r="D20" s="96"/>
      <c r="E20" s="96"/>
      <c r="F20" s="141"/>
      <c r="G20" s="141"/>
      <c r="H20" s="142"/>
      <c r="I20" s="140"/>
      <c r="J20" s="137"/>
      <c r="K20" s="4"/>
      <c r="L20" s="4"/>
      <c r="M20" s="4"/>
      <c r="N20" s="4"/>
      <c r="O20" s="130"/>
      <c r="P20" s="30">
        <f t="shared" si="4"/>
        <v>0</v>
      </c>
      <c r="Q20" s="379">
        <f t="shared" si="2"/>
        <v>0</v>
      </c>
      <c r="R20" s="380">
        <f t="shared" si="3"/>
        <v>0</v>
      </c>
    </row>
    <row r="21" spans="1:18" ht="13.5" customHeight="1" thickBot="1">
      <c r="A21" s="129">
        <v>16</v>
      </c>
      <c r="B21" s="96"/>
      <c r="C21" s="96"/>
      <c r="D21" s="96"/>
      <c r="E21" s="96"/>
      <c r="F21" s="141"/>
      <c r="G21" s="141"/>
      <c r="H21" s="141"/>
      <c r="I21" s="137"/>
      <c r="J21" s="137"/>
      <c r="K21" s="4"/>
      <c r="L21" s="4"/>
      <c r="M21" s="4"/>
      <c r="N21" s="4"/>
      <c r="O21" s="130"/>
      <c r="P21" s="30">
        <f t="shared" si="4"/>
        <v>0</v>
      </c>
      <c r="Q21" s="379">
        <f t="shared" si="2"/>
        <v>0</v>
      </c>
      <c r="R21" s="380">
        <f t="shared" si="3"/>
        <v>0</v>
      </c>
    </row>
    <row r="22" spans="1:18" ht="13.5" customHeight="1" thickBot="1">
      <c r="A22" s="129">
        <v>17</v>
      </c>
      <c r="B22" s="96"/>
      <c r="C22" s="96"/>
      <c r="D22" s="96"/>
      <c r="E22" s="96"/>
      <c r="F22" s="140"/>
      <c r="G22" s="140"/>
      <c r="H22" s="137"/>
      <c r="I22" s="137"/>
      <c r="J22" s="137"/>
      <c r="K22" s="4"/>
      <c r="L22" s="4"/>
      <c r="M22" s="4"/>
      <c r="N22" s="4"/>
      <c r="O22" s="130"/>
      <c r="P22" s="30">
        <f t="shared" si="4"/>
        <v>0</v>
      </c>
      <c r="Q22" s="379">
        <f t="shared" si="2"/>
        <v>0</v>
      </c>
      <c r="R22" s="380">
        <f t="shared" si="3"/>
        <v>0</v>
      </c>
    </row>
    <row r="23" spans="1:18" ht="13.5" customHeight="1" thickBot="1">
      <c r="A23" s="129">
        <v>18</v>
      </c>
      <c r="B23" s="96"/>
      <c r="C23" s="96"/>
      <c r="D23" s="96"/>
      <c r="E23" s="96"/>
      <c r="F23" s="137"/>
      <c r="G23" s="137"/>
      <c r="H23" s="137"/>
      <c r="I23" s="140"/>
      <c r="J23" s="137"/>
      <c r="K23" s="4"/>
      <c r="L23" s="4"/>
      <c r="M23" s="4"/>
      <c r="N23" s="4"/>
      <c r="O23" s="130"/>
      <c r="P23" s="30">
        <f t="shared" si="4"/>
        <v>0</v>
      </c>
      <c r="Q23" s="379">
        <f t="shared" si="2"/>
        <v>0</v>
      </c>
      <c r="R23" s="380">
        <f t="shared" si="3"/>
        <v>0</v>
      </c>
    </row>
    <row r="24" spans="1:18" ht="13.5" customHeight="1" thickBot="1">
      <c r="A24" s="129">
        <v>19</v>
      </c>
      <c r="B24" s="96"/>
      <c r="C24" s="96"/>
      <c r="D24" s="96"/>
      <c r="E24" s="96"/>
      <c r="F24" s="140"/>
      <c r="G24" s="137"/>
      <c r="H24" s="140"/>
      <c r="I24" s="137"/>
      <c r="J24" s="137"/>
      <c r="K24" s="5"/>
      <c r="L24" s="5"/>
      <c r="M24" s="5"/>
      <c r="N24" s="5"/>
      <c r="O24" s="131"/>
      <c r="P24" s="30">
        <f t="shared" si="4"/>
        <v>0</v>
      </c>
      <c r="Q24" s="379">
        <f t="shared" si="2"/>
        <v>0</v>
      </c>
      <c r="R24" s="380">
        <f t="shared" si="3"/>
        <v>0</v>
      </c>
    </row>
    <row r="25" spans="1:18" ht="13.5" customHeight="1" thickBot="1">
      <c r="A25" s="129">
        <v>20</v>
      </c>
      <c r="B25" s="96"/>
      <c r="C25" s="96"/>
      <c r="D25" s="96"/>
      <c r="E25" s="96"/>
      <c r="F25" s="140"/>
      <c r="G25" s="140"/>
      <c r="H25" s="137"/>
      <c r="I25" s="140"/>
      <c r="J25" s="137"/>
      <c r="K25" s="5"/>
      <c r="L25" s="5"/>
      <c r="M25" s="5"/>
      <c r="N25" s="5"/>
      <c r="O25" s="131"/>
      <c r="P25" s="30">
        <f t="shared" si="4"/>
        <v>0</v>
      </c>
      <c r="Q25" s="379">
        <f t="shared" si="2"/>
        <v>0</v>
      </c>
      <c r="R25" s="380">
        <f t="shared" si="3"/>
        <v>0</v>
      </c>
    </row>
    <row r="26" spans="1:18" ht="13.5" customHeight="1" thickBot="1">
      <c r="A26" s="129">
        <v>21</v>
      </c>
      <c r="B26" s="96"/>
      <c r="C26" s="96"/>
      <c r="D26" s="96"/>
      <c r="E26" s="96"/>
      <c r="F26" s="4"/>
      <c r="G26" s="5"/>
      <c r="H26" s="5"/>
      <c r="I26" s="5"/>
      <c r="J26" s="5"/>
      <c r="K26" s="5"/>
      <c r="L26" s="5"/>
      <c r="M26" s="5"/>
      <c r="N26" s="5"/>
      <c r="O26" s="131"/>
      <c r="P26" s="30">
        <f t="shared" si="4"/>
        <v>0</v>
      </c>
      <c r="Q26" s="379">
        <f t="shared" si="2"/>
        <v>0</v>
      </c>
      <c r="R26" s="380">
        <f t="shared" si="3"/>
        <v>0</v>
      </c>
    </row>
    <row r="27" spans="1:18" ht="13.5" customHeight="1" thickBot="1">
      <c r="A27" s="129">
        <v>22</v>
      </c>
      <c r="B27" s="96"/>
      <c r="C27" s="96"/>
      <c r="D27" s="96"/>
      <c r="E27" s="96"/>
      <c r="F27" s="140"/>
      <c r="G27" s="140"/>
      <c r="H27" s="137"/>
      <c r="I27" s="140"/>
      <c r="J27" s="137"/>
      <c r="K27" s="4"/>
      <c r="L27" s="4"/>
      <c r="M27" s="4"/>
      <c r="N27" s="4"/>
      <c r="O27" s="130"/>
      <c r="P27" s="30">
        <f t="shared" si="4"/>
        <v>0</v>
      </c>
      <c r="Q27" s="379">
        <f t="shared" si="2"/>
        <v>0</v>
      </c>
      <c r="R27" s="380">
        <f t="shared" si="3"/>
        <v>0</v>
      </c>
    </row>
    <row r="28" spans="1:18" ht="13.5" customHeight="1" thickBot="1">
      <c r="A28" s="129">
        <v>23</v>
      </c>
      <c r="B28" s="96"/>
      <c r="C28" s="96"/>
      <c r="D28" s="96"/>
      <c r="E28" s="96"/>
      <c r="F28" s="140"/>
      <c r="G28" s="137"/>
      <c r="H28" s="137"/>
      <c r="I28" s="137"/>
      <c r="J28" s="137"/>
      <c r="K28" s="5"/>
      <c r="L28" s="5"/>
      <c r="M28" s="5"/>
      <c r="N28" s="5"/>
      <c r="O28" s="131"/>
      <c r="P28" s="30">
        <f t="shared" si="4"/>
        <v>0</v>
      </c>
      <c r="Q28" s="379">
        <f t="shared" si="2"/>
        <v>0</v>
      </c>
      <c r="R28" s="380">
        <f t="shared" si="3"/>
        <v>0</v>
      </c>
    </row>
    <row r="29" spans="1:18" ht="13.5" customHeight="1" thickBot="1">
      <c r="A29" s="129">
        <v>24</v>
      </c>
      <c r="B29" s="96"/>
      <c r="C29" s="96"/>
      <c r="D29" s="96"/>
      <c r="E29" s="96"/>
      <c r="F29" s="137"/>
      <c r="G29" s="140"/>
      <c r="H29" s="140"/>
      <c r="I29" s="140"/>
      <c r="J29" s="137"/>
      <c r="K29" s="5"/>
      <c r="L29" s="5"/>
      <c r="M29" s="5"/>
      <c r="N29" s="5"/>
      <c r="O29" s="131"/>
      <c r="P29" s="30">
        <f t="shared" si="4"/>
        <v>0</v>
      </c>
      <c r="Q29" s="379">
        <f t="shared" si="2"/>
        <v>0</v>
      </c>
      <c r="R29" s="380">
        <f t="shared" si="3"/>
        <v>0</v>
      </c>
    </row>
    <row r="30" spans="1:18" ht="13.5" customHeight="1" thickBot="1">
      <c r="A30" s="129">
        <v>25</v>
      </c>
      <c r="B30" s="96"/>
      <c r="C30" s="96"/>
      <c r="D30" s="96"/>
      <c r="E30" s="96"/>
      <c r="F30" s="140"/>
      <c r="G30" s="137"/>
      <c r="H30" s="137"/>
      <c r="I30" s="137"/>
      <c r="J30" s="137"/>
      <c r="K30" s="5"/>
      <c r="L30" s="5"/>
      <c r="M30" s="5"/>
      <c r="N30" s="5"/>
      <c r="O30" s="131"/>
      <c r="P30" s="30">
        <f t="shared" si="4"/>
        <v>0</v>
      </c>
      <c r="Q30" s="379">
        <f t="shared" si="2"/>
        <v>0</v>
      </c>
      <c r="R30" s="380">
        <f t="shared" si="3"/>
        <v>0</v>
      </c>
    </row>
    <row r="31" spans="1:18" ht="13.5" customHeight="1" thickBot="1">
      <c r="A31" s="129">
        <v>26</v>
      </c>
      <c r="B31" s="96"/>
      <c r="C31" s="96"/>
      <c r="D31" s="96"/>
      <c r="E31" s="96"/>
      <c r="F31" s="5"/>
      <c r="G31" s="5"/>
      <c r="H31" s="5"/>
      <c r="I31" s="4"/>
      <c r="J31" s="4"/>
      <c r="K31" s="4"/>
      <c r="L31" s="4"/>
      <c r="M31" s="4"/>
      <c r="N31" s="4"/>
      <c r="O31" s="130"/>
      <c r="P31" s="30">
        <f t="shared" si="4"/>
        <v>0</v>
      </c>
      <c r="Q31" s="379">
        <f t="shared" si="2"/>
        <v>0</v>
      </c>
      <c r="R31" s="380">
        <f t="shared" si="3"/>
        <v>0</v>
      </c>
    </row>
    <row r="32" spans="1:18" ht="13.5" customHeight="1" thickBot="1">
      <c r="A32" s="129">
        <v>27</v>
      </c>
      <c r="B32" s="96"/>
      <c r="C32" s="96"/>
      <c r="D32" s="96"/>
      <c r="E32" s="96"/>
      <c r="F32" s="140"/>
      <c r="G32" s="137"/>
      <c r="H32" s="140"/>
      <c r="I32" s="140"/>
      <c r="J32" s="137"/>
      <c r="K32" s="4"/>
      <c r="L32" s="4"/>
      <c r="M32" s="4"/>
      <c r="N32" s="4"/>
      <c r="O32" s="130"/>
      <c r="P32" s="30">
        <f t="shared" si="4"/>
        <v>0</v>
      </c>
      <c r="Q32" s="379">
        <f t="shared" si="2"/>
        <v>0</v>
      </c>
      <c r="R32" s="380">
        <f t="shared" si="3"/>
        <v>0</v>
      </c>
    </row>
    <row r="33" spans="1:18" ht="13.5" customHeight="1" thickBot="1">
      <c r="A33" s="129">
        <v>28</v>
      </c>
      <c r="B33" s="96"/>
      <c r="C33" s="96"/>
      <c r="D33" s="96"/>
      <c r="E33" s="96"/>
      <c r="F33" s="137"/>
      <c r="G33" s="140"/>
      <c r="H33" s="140"/>
      <c r="I33" s="140"/>
      <c r="J33" s="137"/>
      <c r="K33" s="5"/>
      <c r="L33" s="5"/>
      <c r="M33" s="5"/>
      <c r="N33" s="5"/>
      <c r="O33" s="131"/>
      <c r="P33" s="30">
        <f t="shared" si="4"/>
        <v>0</v>
      </c>
      <c r="Q33" s="379">
        <f t="shared" si="2"/>
        <v>0</v>
      </c>
      <c r="R33" s="380">
        <f t="shared" si="3"/>
        <v>0</v>
      </c>
    </row>
    <row r="34" spans="1:18" ht="13.5" customHeight="1" thickBot="1">
      <c r="A34" s="129">
        <v>29</v>
      </c>
      <c r="B34" s="96"/>
      <c r="C34" s="96"/>
      <c r="D34" s="96"/>
      <c r="E34" s="96"/>
      <c r="F34" s="137"/>
      <c r="G34" s="137"/>
      <c r="H34" s="140"/>
      <c r="I34" s="140"/>
      <c r="J34" s="137"/>
      <c r="K34" s="5"/>
      <c r="L34" s="5"/>
      <c r="M34" s="5"/>
      <c r="N34" s="5"/>
      <c r="O34" s="131"/>
      <c r="P34" s="30">
        <f t="shared" si="4"/>
        <v>0</v>
      </c>
      <c r="Q34" s="379">
        <f t="shared" si="2"/>
        <v>0</v>
      </c>
      <c r="R34" s="380">
        <f t="shared" si="3"/>
        <v>0</v>
      </c>
    </row>
    <row r="35" spans="1:18" ht="13.5" customHeight="1" thickBot="1">
      <c r="A35" s="129">
        <v>30</v>
      </c>
      <c r="B35" s="96"/>
      <c r="C35" s="96"/>
      <c r="D35" s="96"/>
      <c r="E35" s="96"/>
      <c r="F35" s="137"/>
      <c r="G35" s="140"/>
      <c r="H35" s="140"/>
      <c r="I35" s="140"/>
      <c r="J35" s="137"/>
      <c r="K35" s="5"/>
      <c r="L35" s="5"/>
      <c r="M35" s="5"/>
      <c r="N35" s="5"/>
      <c r="O35" s="131"/>
      <c r="P35" s="30">
        <f t="shared" si="4"/>
        <v>0</v>
      </c>
      <c r="Q35" s="379">
        <f t="shared" si="2"/>
        <v>0</v>
      </c>
      <c r="R35" s="380">
        <f t="shared" si="3"/>
        <v>0</v>
      </c>
    </row>
    <row r="36" spans="1:18" ht="13.5" customHeight="1" thickBot="1">
      <c r="A36" s="129">
        <v>31</v>
      </c>
      <c r="B36" s="96"/>
      <c r="C36" s="96"/>
      <c r="D36" s="96"/>
      <c r="E36" s="96"/>
      <c r="F36" s="137"/>
      <c r="G36" s="140"/>
      <c r="H36" s="140"/>
      <c r="I36" s="140"/>
      <c r="J36" s="137"/>
      <c r="K36" s="4"/>
      <c r="L36" s="4"/>
      <c r="M36" s="4"/>
      <c r="N36" s="4"/>
      <c r="O36" s="130"/>
      <c r="P36" s="30">
        <f t="shared" si="4"/>
        <v>0</v>
      </c>
      <c r="Q36" s="379">
        <f t="shared" si="2"/>
        <v>0</v>
      </c>
      <c r="R36" s="380">
        <f t="shared" si="3"/>
        <v>0</v>
      </c>
    </row>
    <row r="37" spans="1:18" ht="13.5" customHeight="1" thickBot="1">
      <c r="A37" s="129">
        <v>32</v>
      </c>
      <c r="B37" s="126"/>
      <c r="C37" s="126"/>
      <c r="D37" s="96"/>
      <c r="E37" s="96"/>
      <c r="F37" s="4"/>
      <c r="G37" s="5"/>
      <c r="H37" s="5"/>
      <c r="I37" s="5"/>
      <c r="J37" s="5"/>
      <c r="K37" s="5"/>
      <c r="L37" s="5"/>
      <c r="M37" s="5"/>
      <c r="N37" s="5"/>
      <c r="O37" s="131"/>
      <c r="P37" s="30">
        <f t="shared" si="4"/>
        <v>0</v>
      </c>
      <c r="Q37" s="379">
        <f t="shared" si="2"/>
        <v>0</v>
      </c>
      <c r="R37" s="380">
        <f t="shared" si="3"/>
        <v>0</v>
      </c>
    </row>
    <row r="38" spans="1:18" ht="13.5" customHeight="1" thickBot="1">
      <c r="A38" s="129">
        <v>33</v>
      </c>
      <c r="B38" s="96"/>
      <c r="C38" s="96"/>
      <c r="D38" s="96"/>
      <c r="E38" s="96"/>
      <c r="F38" s="140"/>
      <c r="G38" s="140"/>
      <c r="H38" s="140"/>
      <c r="I38" s="137"/>
      <c r="J38" s="137"/>
      <c r="K38" s="5"/>
      <c r="L38" s="5"/>
      <c r="M38" s="5"/>
      <c r="N38" s="5"/>
      <c r="O38" s="131"/>
      <c r="P38" s="30">
        <f t="shared" si="4"/>
        <v>0</v>
      </c>
      <c r="Q38" s="379">
        <f t="shared" si="2"/>
        <v>0</v>
      </c>
      <c r="R38" s="380">
        <f t="shared" si="3"/>
        <v>0</v>
      </c>
    </row>
    <row r="39" spans="1:18" ht="13.5" customHeight="1" thickBot="1">
      <c r="A39" s="129">
        <v>34</v>
      </c>
      <c r="B39" s="126"/>
      <c r="C39" s="126"/>
      <c r="D39" s="126"/>
      <c r="E39" s="126"/>
      <c r="F39" s="5"/>
      <c r="G39" s="4"/>
      <c r="H39" s="5"/>
      <c r="I39" s="5"/>
      <c r="J39" s="5"/>
      <c r="K39" s="5"/>
      <c r="L39" s="5"/>
      <c r="M39" s="5"/>
      <c r="N39" s="5"/>
      <c r="O39" s="131"/>
      <c r="P39" s="30">
        <f t="shared" si="4"/>
        <v>0</v>
      </c>
      <c r="Q39" s="379">
        <f t="shared" si="2"/>
        <v>0</v>
      </c>
      <c r="R39" s="380">
        <f t="shared" si="3"/>
        <v>0</v>
      </c>
    </row>
    <row r="40" spans="1:18" ht="13.5" customHeight="1" thickBot="1">
      <c r="A40" s="129">
        <v>35</v>
      </c>
      <c r="B40" s="126"/>
      <c r="C40" s="126"/>
      <c r="D40" s="126"/>
      <c r="E40" s="126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4"/>
        <v>0</v>
      </c>
      <c r="Q40" s="379">
        <f t="shared" si="2"/>
        <v>0</v>
      </c>
      <c r="R40" s="380">
        <f t="shared" si="3"/>
        <v>0</v>
      </c>
    </row>
    <row r="41" spans="1:18" ht="13.5" customHeight="1" thickBot="1">
      <c r="A41" s="129">
        <v>36</v>
      </c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4"/>
        <v>0</v>
      </c>
      <c r="Q41" s="379">
        <f t="shared" si="2"/>
        <v>0</v>
      </c>
      <c r="R41" s="380">
        <f t="shared" si="3"/>
        <v>0</v>
      </c>
    </row>
    <row r="42" spans="1:18" ht="13.5" customHeight="1" thickBot="1">
      <c r="A42" s="93">
        <v>37</v>
      </c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4"/>
        <v>0</v>
      </c>
      <c r="Q42" s="381">
        <f t="shared" si="2"/>
        <v>0</v>
      </c>
      <c r="R42" s="382">
        <f t="shared" si="3"/>
        <v>0</v>
      </c>
    </row>
    <row r="43" spans="6:17" ht="13.5" customHeight="1" thickBot="1">
      <c r="F43" s="139">
        <f aca="true" t="shared" si="5" ref="F43:P43">SUM(F6:F42)</f>
        <v>140</v>
      </c>
      <c r="G43" s="89">
        <f t="shared" si="5"/>
        <v>161</v>
      </c>
      <c r="H43" s="89">
        <f t="shared" si="5"/>
        <v>140</v>
      </c>
      <c r="I43" s="89">
        <f t="shared" si="5"/>
        <v>65</v>
      </c>
      <c r="J43" s="89">
        <f t="shared" si="5"/>
        <v>117</v>
      </c>
      <c r="K43" s="89">
        <f t="shared" si="5"/>
        <v>140</v>
      </c>
      <c r="L43" s="89">
        <f t="shared" si="5"/>
        <v>140</v>
      </c>
      <c r="M43" s="89">
        <f t="shared" si="5"/>
        <v>161</v>
      </c>
      <c r="N43" s="89">
        <f t="shared" si="5"/>
        <v>0</v>
      </c>
      <c r="O43" s="89">
        <f t="shared" si="5"/>
        <v>0</v>
      </c>
      <c r="P43" s="31">
        <f t="shared" si="5"/>
        <v>1064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5</v>
      </c>
      <c r="G44" s="16">
        <f aca="true" t="shared" si="6" ref="G44:O44">COUNTIF(G6:G42,"&gt;0")</f>
        <v>6</v>
      </c>
      <c r="H44" s="16">
        <f t="shared" si="6"/>
        <v>5</v>
      </c>
      <c r="I44" s="16">
        <f t="shared" si="6"/>
        <v>2</v>
      </c>
      <c r="J44" s="16">
        <f t="shared" si="6"/>
        <v>4</v>
      </c>
      <c r="K44" s="16">
        <f t="shared" si="6"/>
        <v>5</v>
      </c>
      <c r="L44" s="16">
        <f t="shared" si="6"/>
        <v>5</v>
      </c>
      <c r="M44" s="16">
        <f t="shared" si="6"/>
        <v>6</v>
      </c>
      <c r="N44" s="16">
        <f t="shared" si="6"/>
        <v>0</v>
      </c>
      <c r="O44" s="16">
        <f t="shared" si="6"/>
        <v>0</v>
      </c>
      <c r="P44" s="179">
        <f>SUM(F44:O44)</f>
        <v>38</v>
      </c>
      <c r="Q44" s="187">
        <f>SUM(Q6:Q43)</f>
        <v>38</v>
      </c>
    </row>
    <row r="47" spans="3:16" ht="14.25" customHeight="1">
      <c r="C47" s="405" t="s">
        <v>71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307" t="s">
        <v>229</v>
      </c>
      <c r="J49" s="307" t="s">
        <v>278</v>
      </c>
      <c r="K49" s="307" t="s">
        <v>320</v>
      </c>
      <c r="L49" s="307" t="s">
        <v>358</v>
      </c>
      <c r="M49" s="55" t="s">
        <v>400</v>
      </c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4"/>
      <c r="D50" s="15"/>
      <c r="E50" s="48" t="s">
        <v>6</v>
      </c>
      <c r="F50" s="57" t="s">
        <v>5</v>
      </c>
      <c r="G50" s="58" t="s">
        <v>10</v>
      </c>
      <c r="H50" s="150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146" t="s">
        <v>18</v>
      </c>
      <c r="P50" s="145"/>
      <c r="Q50" s="391"/>
      <c r="R50" s="376"/>
    </row>
    <row r="51" spans="1:18" ht="13.5" customHeight="1">
      <c r="A51" s="68"/>
      <c r="B51" s="69"/>
      <c r="C51" s="147">
        <v>1</v>
      </c>
      <c r="D51" s="105" t="s">
        <v>25</v>
      </c>
      <c r="E51" s="105" t="s">
        <v>26</v>
      </c>
      <c r="F51" s="148">
        <v>10</v>
      </c>
      <c r="G51" s="148">
        <v>10</v>
      </c>
      <c r="H51" s="149">
        <v>10</v>
      </c>
      <c r="I51" s="160" t="s">
        <v>224</v>
      </c>
      <c r="J51" s="98" t="s">
        <v>224</v>
      </c>
      <c r="K51" s="71">
        <v>10</v>
      </c>
      <c r="L51" s="71">
        <v>10</v>
      </c>
      <c r="M51" s="71">
        <v>10</v>
      </c>
      <c r="N51" s="71"/>
      <c r="O51" s="91"/>
      <c r="P51" s="78">
        <f aca="true" t="shared" si="7" ref="P51:P59">SUM(F51:O51)</f>
        <v>60</v>
      </c>
      <c r="Q51" s="385">
        <f aca="true" t="shared" si="8" ref="Q51:Q59">COUNTIF(F51:O51,"&gt;0")</f>
        <v>6</v>
      </c>
      <c r="R51" s="109">
        <f aca="true" t="shared" si="9" ref="R51:R59">SUM(F51:O51)</f>
        <v>60</v>
      </c>
    </row>
    <row r="52" spans="3:18" ht="13.5" customHeight="1">
      <c r="C52" s="43">
        <v>2</v>
      </c>
      <c r="D52" s="96" t="s">
        <v>31</v>
      </c>
      <c r="E52" s="96" t="s">
        <v>31</v>
      </c>
      <c r="F52" s="100">
        <v>7</v>
      </c>
      <c r="G52" s="100">
        <v>7</v>
      </c>
      <c r="H52" s="101" t="s">
        <v>224</v>
      </c>
      <c r="I52" s="161" t="s">
        <v>224</v>
      </c>
      <c r="J52" s="101">
        <v>10</v>
      </c>
      <c r="K52" s="72">
        <v>7</v>
      </c>
      <c r="L52" s="72">
        <v>7</v>
      </c>
      <c r="M52" s="72">
        <v>7</v>
      </c>
      <c r="N52" s="72"/>
      <c r="O52" s="92"/>
      <c r="P52" s="79">
        <f t="shared" si="7"/>
        <v>45</v>
      </c>
      <c r="Q52" s="385">
        <f t="shared" si="8"/>
        <v>6</v>
      </c>
      <c r="R52" s="120">
        <f t="shared" si="9"/>
        <v>45</v>
      </c>
    </row>
    <row r="53" spans="3:18" ht="13.5" customHeight="1">
      <c r="C53" s="43">
        <v>3</v>
      </c>
      <c r="D53" s="96"/>
      <c r="E53" s="96"/>
      <c r="F53" s="100"/>
      <c r="G53" s="100"/>
      <c r="H53" s="101"/>
      <c r="I53" s="101"/>
      <c r="J53" s="101"/>
      <c r="K53" s="72"/>
      <c r="L53" s="72"/>
      <c r="M53" s="72"/>
      <c r="N53" s="72"/>
      <c r="O53" s="92"/>
      <c r="P53" s="79">
        <f t="shared" si="7"/>
        <v>0</v>
      </c>
      <c r="Q53" s="385">
        <f t="shared" si="8"/>
        <v>0</v>
      </c>
      <c r="R53" s="120">
        <f t="shared" si="9"/>
        <v>0</v>
      </c>
    </row>
    <row r="54" spans="3:18" ht="13.5" customHeight="1">
      <c r="C54" s="43">
        <v>4</v>
      </c>
      <c r="D54" s="96"/>
      <c r="E54" s="96"/>
      <c r="F54" s="100"/>
      <c r="G54" s="100"/>
      <c r="H54" s="101"/>
      <c r="I54" s="101"/>
      <c r="J54" s="101"/>
      <c r="K54" s="72"/>
      <c r="L54" s="72"/>
      <c r="M54" s="72"/>
      <c r="N54" s="72"/>
      <c r="O54" s="92"/>
      <c r="P54" s="79">
        <f t="shared" si="7"/>
        <v>0</v>
      </c>
      <c r="Q54" s="385">
        <f t="shared" si="8"/>
        <v>0</v>
      </c>
      <c r="R54" s="120">
        <f t="shared" si="9"/>
        <v>0</v>
      </c>
    </row>
    <row r="55" spans="3:18" ht="13.5" customHeight="1">
      <c r="C55" s="43">
        <v>5</v>
      </c>
      <c r="D55" s="96"/>
      <c r="E55" s="96"/>
      <c r="F55" s="100"/>
      <c r="G55" s="100"/>
      <c r="H55" s="101"/>
      <c r="I55" s="101"/>
      <c r="J55" s="101"/>
      <c r="K55" s="72"/>
      <c r="L55" s="72"/>
      <c r="M55" s="72"/>
      <c r="N55" s="72"/>
      <c r="O55" s="92"/>
      <c r="P55" s="79">
        <f t="shared" si="7"/>
        <v>0</v>
      </c>
      <c r="Q55" s="385">
        <f t="shared" si="8"/>
        <v>0</v>
      </c>
      <c r="R55" s="120">
        <f t="shared" si="9"/>
        <v>0</v>
      </c>
    </row>
    <row r="56" spans="3:18" ht="13.5" customHeight="1">
      <c r="C56" s="43">
        <v>6</v>
      </c>
      <c r="D56" s="96"/>
      <c r="E56" s="96"/>
      <c r="F56" s="100"/>
      <c r="G56" s="100"/>
      <c r="H56" s="101"/>
      <c r="I56" s="101"/>
      <c r="J56" s="101"/>
      <c r="K56" s="72"/>
      <c r="L56" s="72"/>
      <c r="M56" s="72"/>
      <c r="N56" s="72"/>
      <c r="O56" s="92"/>
      <c r="P56" s="79">
        <f t="shared" si="7"/>
        <v>0</v>
      </c>
      <c r="Q56" s="385">
        <f t="shared" si="8"/>
        <v>0</v>
      </c>
      <c r="R56" s="120">
        <f t="shared" si="9"/>
        <v>0</v>
      </c>
    </row>
    <row r="57" spans="3:18" ht="13.5" customHeight="1">
      <c r="C57" s="43">
        <v>7</v>
      </c>
      <c r="D57" s="96"/>
      <c r="E57" s="96"/>
      <c r="F57" s="4"/>
      <c r="G57" s="5"/>
      <c r="H57" s="5"/>
      <c r="I57" s="5"/>
      <c r="J57" s="4"/>
      <c r="K57" s="72"/>
      <c r="L57" s="72"/>
      <c r="M57" s="72"/>
      <c r="N57" s="72"/>
      <c r="O57" s="92"/>
      <c r="P57" s="79">
        <f t="shared" si="7"/>
        <v>0</v>
      </c>
      <c r="Q57" s="385">
        <f t="shared" si="8"/>
        <v>0</v>
      </c>
      <c r="R57" s="120">
        <f t="shared" si="9"/>
        <v>0</v>
      </c>
    </row>
    <row r="58" spans="3:18" ht="13.5" customHeight="1">
      <c r="C58" s="43">
        <v>8</v>
      </c>
      <c r="D58" s="96"/>
      <c r="E58" s="96"/>
      <c r="F58" s="100"/>
      <c r="G58" s="100"/>
      <c r="H58" s="101"/>
      <c r="I58" s="101"/>
      <c r="J58" s="101"/>
      <c r="K58" s="72"/>
      <c r="L58" s="72"/>
      <c r="M58" s="72"/>
      <c r="N58" s="72"/>
      <c r="O58" s="92"/>
      <c r="P58" s="79">
        <f t="shared" si="7"/>
        <v>0</v>
      </c>
      <c r="Q58" s="385">
        <f t="shared" si="8"/>
        <v>0</v>
      </c>
      <c r="R58" s="120">
        <f t="shared" si="9"/>
        <v>0</v>
      </c>
    </row>
    <row r="59" spans="3:18" ht="13.5" customHeight="1" thickBot="1">
      <c r="C59" s="114">
        <v>9</v>
      </c>
      <c r="D59" s="102"/>
      <c r="E59" s="143"/>
      <c r="F59" s="144"/>
      <c r="G59" s="87"/>
      <c r="H59" s="87"/>
      <c r="I59" s="39"/>
      <c r="J59" s="40"/>
      <c r="K59" s="74"/>
      <c r="L59" s="74"/>
      <c r="M59" s="74"/>
      <c r="N59" s="74"/>
      <c r="O59" s="94"/>
      <c r="P59" s="80">
        <f t="shared" si="7"/>
        <v>0</v>
      </c>
      <c r="Q59" s="386">
        <f t="shared" si="8"/>
        <v>0</v>
      </c>
      <c r="R59" s="121">
        <f t="shared" si="9"/>
        <v>0</v>
      </c>
    </row>
    <row r="60" spans="3:16" ht="13.5" customHeight="1" thickBot="1">
      <c r="C60" s="44"/>
      <c r="D60" s="22"/>
      <c r="E60" s="24"/>
      <c r="F60" s="86"/>
      <c r="G60" s="87"/>
      <c r="H60" s="87"/>
      <c r="I60" s="87"/>
      <c r="J60" s="88"/>
      <c r="K60" s="89"/>
      <c r="L60" s="89"/>
      <c r="M60" s="89"/>
      <c r="N60" s="89"/>
      <c r="O60" s="90"/>
      <c r="P60" s="41"/>
    </row>
  </sheetData>
  <sheetProtection/>
  <autoFilter ref="A5:P43"/>
  <mergeCells count="2">
    <mergeCell ref="C47:P47"/>
    <mergeCell ref="B2:O2"/>
  </mergeCells>
  <printOptions/>
  <pageMargins left="0.5118110236220472" right="0.2362204724409449" top="0.5511811023622047" bottom="0.984251968503937" header="0.1968503937007874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A6" sqref="A6:R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6.28125" style="2" customWidth="1"/>
    <col min="19" max="16384" width="9.140625" style="2" customWidth="1"/>
  </cols>
  <sheetData>
    <row r="2" spans="2:15" ht="13.5" customHeight="1">
      <c r="B2" s="405" t="s">
        <v>225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409">
        <v>1</v>
      </c>
      <c r="B6" s="410" t="s">
        <v>498</v>
      </c>
      <c r="C6" s="410" t="s">
        <v>499</v>
      </c>
      <c r="D6" s="410" t="s">
        <v>490</v>
      </c>
      <c r="E6" s="410" t="s">
        <v>491</v>
      </c>
      <c r="F6" s="411" t="s">
        <v>224</v>
      </c>
      <c r="G6" s="423">
        <v>30</v>
      </c>
      <c r="H6" s="411">
        <v>27</v>
      </c>
      <c r="I6" s="411">
        <v>30</v>
      </c>
      <c r="J6" s="411" t="s">
        <v>224</v>
      </c>
      <c r="K6" s="411">
        <v>0</v>
      </c>
      <c r="L6" s="411">
        <v>35</v>
      </c>
      <c r="M6" s="411">
        <v>35</v>
      </c>
      <c r="N6" s="411"/>
      <c r="O6" s="413"/>
      <c r="P6" s="418">
        <f aca="true" t="shared" si="0" ref="P6:P13">SUM(F6:O6)</f>
        <v>157</v>
      </c>
      <c r="Q6" s="425">
        <f aca="true" t="shared" si="1" ref="Q6:Q13">COUNTIF(F6:O6,"&gt;0")</f>
        <v>5</v>
      </c>
      <c r="R6" s="416">
        <f aca="true" t="shared" si="2" ref="R6:R11">P6</f>
        <v>157</v>
      </c>
    </row>
    <row r="7" spans="1:18" ht="13.5" customHeight="1" thickBot="1">
      <c r="A7" s="129">
        <v>2</v>
      </c>
      <c r="B7" s="96" t="s">
        <v>154</v>
      </c>
      <c r="C7" s="96" t="s">
        <v>21</v>
      </c>
      <c r="D7" s="96" t="s">
        <v>33</v>
      </c>
      <c r="E7" s="96" t="s">
        <v>33</v>
      </c>
      <c r="F7" s="4">
        <v>30</v>
      </c>
      <c r="G7" s="4" t="s">
        <v>224</v>
      </c>
      <c r="H7" s="4">
        <v>35</v>
      </c>
      <c r="I7" s="5">
        <v>35</v>
      </c>
      <c r="J7" s="5" t="s">
        <v>224</v>
      </c>
      <c r="K7" s="320" t="s">
        <v>224</v>
      </c>
      <c r="L7" s="5" t="s">
        <v>224</v>
      </c>
      <c r="M7" s="5">
        <v>30</v>
      </c>
      <c r="N7" s="5"/>
      <c r="O7" s="131"/>
      <c r="P7" s="30">
        <f t="shared" si="0"/>
        <v>130</v>
      </c>
      <c r="Q7" s="379">
        <f t="shared" si="1"/>
        <v>4</v>
      </c>
      <c r="R7" s="380">
        <f t="shared" si="2"/>
        <v>130</v>
      </c>
    </row>
    <row r="8" spans="1:18" ht="13.5" customHeight="1" thickBot="1">
      <c r="A8" s="129">
        <v>3</v>
      </c>
      <c r="B8" s="96" t="s">
        <v>154</v>
      </c>
      <c r="C8" s="96" t="s">
        <v>68</v>
      </c>
      <c r="D8" s="96" t="s">
        <v>33</v>
      </c>
      <c r="E8" s="96" t="s">
        <v>33</v>
      </c>
      <c r="F8" s="4">
        <v>27</v>
      </c>
      <c r="G8" s="4" t="s">
        <v>224</v>
      </c>
      <c r="H8" s="4">
        <v>30</v>
      </c>
      <c r="I8" s="4">
        <v>27</v>
      </c>
      <c r="J8" s="4" t="s">
        <v>224</v>
      </c>
      <c r="K8" s="315" t="s">
        <v>224</v>
      </c>
      <c r="L8" s="4" t="s">
        <v>224</v>
      </c>
      <c r="M8" s="4">
        <v>27</v>
      </c>
      <c r="N8" s="4"/>
      <c r="O8" s="130"/>
      <c r="P8" s="30">
        <f t="shared" si="0"/>
        <v>111</v>
      </c>
      <c r="Q8" s="379">
        <f t="shared" si="1"/>
        <v>4</v>
      </c>
      <c r="R8" s="380">
        <f t="shared" si="2"/>
        <v>111</v>
      </c>
    </row>
    <row r="9" spans="1:18" ht="13.5" customHeight="1" thickBot="1">
      <c r="A9" s="129">
        <v>4</v>
      </c>
      <c r="B9" s="96" t="s">
        <v>155</v>
      </c>
      <c r="C9" s="96" t="s">
        <v>156</v>
      </c>
      <c r="D9" s="96" t="s">
        <v>49</v>
      </c>
      <c r="E9" s="96" t="s">
        <v>72</v>
      </c>
      <c r="F9" s="4" t="s">
        <v>224</v>
      </c>
      <c r="G9" s="4">
        <v>35</v>
      </c>
      <c r="H9" s="4">
        <v>23</v>
      </c>
      <c r="I9" s="4">
        <v>25</v>
      </c>
      <c r="J9" s="4" t="s">
        <v>224</v>
      </c>
      <c r="K9" s="315" t="s">
        <v>224</v>
      </c>
      <c r="L9" s="4" t="s">
        <v>224</v>
      </c>
      <c r="M9" s="4" t="s">
        <v>224</v>
      </c>
      <c r="N9" s="4"/>
      <c r="O9" s="130"/>
      <c r="P9" s="30">
        <f t="shared" si="0"/>
        <v>83</v>
      </c>
      <c r="Q9" s="379">
        <f t="shared" si="1"/>
        <v>3</v>
      </c>
      <c r="R9" s="380">
        <f t="shared" si="2"/>
        <v>83</v>
      </c>
    </row>
    <row r="10" spans="1:18" ht="13.5" customHeight="1" thickBot="1">
      <c r="A10" s="129">
        <v>5</v>
      </c>
      <c r="B10" s="96" t="s">
        <v>157</v>
      </c>
      <c r="C10" s="96" t="s">
        <v>158</v>
      </c>
      <c r="D10" s="96" t="s">
        <v>49</v>
      </c>
      <c r="E10" s="96" t="s">
        <v>72</v>
      </c>
      <c r="F10" s="4" t="s">
        <v>224</v>
      </c>
      <c r="G10" s="4">
        <v>27</v>
      </c>
      <c r="H10" s="4">
        <v>25</v>
      </c>
      <c r="I10" s="162" t="s">
        <v>224</v>
      </c>
      <c r="J10" s="4" t="s">
        <v>224</v>
      </c>
      <c r="K10" s="315" t="s">
        <v>224</v>
      </c>
      <c r="L10" s="4" t="s">
        <v>224</v>
      </c>
      <c r="M10" s="4">
        <v>25</v>
      </c>
      <c r="N10" s="4"/>
      <c r="O10" s="130"/>
      <c r="P10" s="30">
        <f t="shared" si="0"/>
        <v>77</v>
      </c>
      <c r="Q10" s="379">
        <f t="shared" si="1"/>
        <v>3</v>
      </c>
      <c r="R10" s="380">
        <f t="shared" si="2"/>
        <v>77</v>
      </c>
    </row>
    <row r="11" spans="1:18" ht="13.5" customHeight="1" thickBot="1">
      <c r="A11" s="129">
        <v>6</v>
      </c>
      <c r="B11" s="96" t="s">
        <v>127</v>
      </c>
      <c r="C11" s="96" t="s">
        <v>159</v>
      </c>
      <c r="D11" s="96" t="s">
        <v>87</v>
      </c>
      <c r="E11" s="96" t="s">
        <v>88</v>
      </c>
      <c r="F11" s="4">
        <v>35</v>
      </c>
      <c r="G11" s="5" t="s">
        <v>224</v>
      </c>
      <c r="H11" s="4" t="s">
        <v>224</v>
      </c>
      <c r="I11" s="162" t="s">
        <v>224</v>
      </c>
      <c r="J11" s="4" t="s">
        <v>224</v>
      </c>
      <c r="K11" s="315" t="s">
        <v>224</v>
      </c>
      <c r="L11" s="4">
        <v>30</v>
      </c>
      <c r="M11" s="4" t="s">
        <v>224</v>
      </c>
      <c r="N11" s="4"/>
      <c r="O11" s="130"/>
      <c r="P11" s="30">
        <f t="shared" si="0"/>
        <v>65</v>
      </c>
      <c r="Q11" s="379">
        <f t="shared" si="1"/>
        <v>2</v>
      </c>
      <c r="R11" s="380">
        <f t="shared" si="2"/>
        <v>65</v>
      </c>
    </row>
    <row r="12" spans="1:18" ht="13.5" customHeight="1" thickBot="1">
      <c r="A12" s="129">
        <v>7</v>
      </c>
      <c r="B12" s="96" t="s">
        <v>160</v>
      </c>
      <c r="C12" s="96" t="s">
        <v>161</v>
      </c>
      <c r="D12" s="96" t="s">
        <v>49</v>
      </c>
      <c r="E12" s="96" t="s">
        <v>72</v>
      </c>
      <c r="F12" s="4" t="s">
        <v>224</v>
      </c>
      <c r="G12" s="4" t="s">
        <v>224</v>
      </c>
      <c r="H12" s="4">
        <v>21</v>
      </c>
      <c r="I12" s="5" t="s">
        <v>224</v>
      </c>
      <c r="J12" s="5" t="s">
        <v>224</v>
      </c>
      <c r="K12" s="320" t="s">
        <v>224</v>
      </c>
      <c r="L12" s="5" t="s">
        <v>224</v>
      </c>
      <c r="M12" s="5" t="s">
        <v>224</v>
      </c>
      <c r="N12" s="5"/>
      <c r="O12" s="131"/>
      <c r="P12" s="30">
        <f t="shared" si="0"/>
        <v>21</v>
      </c>
      <c r="Q12" s="379">
        <f t="shared" si="1"/>
        <v>1</v>
      </c>
      <c r="R12" s="380">
        <f aca="true" t="shared" si="3" ref="R12:R42">P12</f>
        <v>21</v>
      </c>
    </row>
    <row r="13" spans="1:18" ht="13.5" customHeight="1" thickBot="1">
      <c r="A13" s="129">
        <v>8</v>
      </c>
      <c r="B13" s="336" t="s">
        <v>353</v>
      </c>
      <c r="C13" s="336" t="s">
        <v>354</v>
      </c>
      <c r="D13" s="336" t="s">
        <v>282</v>
      </c>
      <c r="E13" s="336" t="s">
        <v>283</v>
      </c>
      <c r="F13" s="4" t="s">
        <v>224</v>
      </c>
      <c r="G13" s="4" t="s">
        <v>224</v>
      </c>
      <c r="H13" s="4" t="s">
        <v>224</v>
      </c>
      <c r="I13" s="4" t="s">
        <v>224</v>
      </c>
      <c r="J13" s="4" t="s">
        <v>224</v>
      </c>
      <c r="K13" s="315">
        <v>0</v>
      </c>
      <c r="L13" s="4" t="s">
        <v>224</v>
      </c>
      <c r="M13" s="4" t="s">
        <v>224</v>
      </c>
      <c r="N13" s="4"/>
      <c r="O13" s="130"/>
      <c r="P13" s="30">
        <f t="shared" si="0"/>
        <v>0</v>
      </c>
      <c r="Q13" s="379">
        <f t="shared" si="1"/>
        <v>0</v>
      </c>
      <c r="R13" s="380">
        <f t="shared" si="3"/>
        <v>0</v>
      </c>
    </row>
    <row r="14" spans="1:18" ht="13.5" customHeight="1" thickBot="1">
      <c r="A14" s="129">
        <v>9</v>
      </c>
      <c r="B14" s="96"/>
      <c r="C14" s="96"/>
      <c r="D14" s="96"/>
      <c r="E14" s="96"/>
      <c r="F14" s="5"/>
      <c r="G14" s="4"/>
      <c r="H14" s="4"/>
      <c r="I14" s="4"/>
      <c r="J14" s="4"/>
      <c r="K14" s="315"/>
      <c r="L14" s="4"/>
      <c r="M14" s="4"/>
      <c r="N14" s="4"/>
      <c r="O14" s="130"/>
      <c r="P14" s="30">
        <f aca="true" t="shared" si="4" ref="P14:P42">SUM(F14:O14)</f>
        <v>0</v>
      </c>
      <c r="Q14" s="379">
        <f aca="true" t="shared" si="5" ref="Q14:Q42">COUNTIF(F14:O14,"&gt;0")</f>
        <v>0</v>
      </c>
      <c r="R14" s="380">
        <f t="shared" si="3"/>
        <v>0</v>
      </c>
    </row>
    <row r="15" spans="1:18" ht="13.5" customHeight="1" thickBot="1">
      <c r="A15" s="129">
        <v>10</v>
      </c>
      <c r="B15" s="96"/>
      <c r="C15" s="96"/>
      <c r="D15" s="96"/>
      <c r="E15" s="96"/>
      <c r="F15" s="4"/>
      <c r="G15" s="4"/>
      <c r="H15" s="4"/>
      <c r="I15" s="4"/>
      <c r="J15" s="4"/>
      <c r="K15" s="315"/>
      <c r="L15" s="4"/>
      <c r="M15" s="4"/>
      <c r="N15" s="4"/>
      <c r="O15" s="130"/>
      <c r="P15" s="30">
        <f t="shared" si="4"/>
        <v>0</v>
      </c>
      <c r="Q15" s="379">
        <f t="shared" si="5"/>
        <v>0</v>
      </c>
      <c r="R15" s="380">
        <f t="shared" si="3"/>
        <v>0</v>
      </c>
    </row>
    <row r="16" spans="1:18" ht="13.5" customHeight="1" thickBot="1">
      <c r="A16" s="129">
        <v>11</v>
      </c>
      <c r="B16" s="96"/>
      <c r="C16" s="96"/>
      <c r="D16" s="96"/>
      <c r="E16" s="96"/>
      <c r="F16" s="5"/>
      <c r="G16" s="5"/>
      <c r="H16" s="4"/>
      <c r="I16" s="4"/>
      <c r="J16" s="4"/>
      <c r="K16" s="4"/>
      <c r="L16" s="4"/>
      <c r="M16" s="4"/>
      <c r="N16" s="4"/>
      <c r="O16" s="130"/>
      <c r="P16" s="30">
        <f t="shared" si="4"/>
        <v>0</v>
      </c>
      <c r="Q16" s="379">
        <f t="shared" si="5"/>
        <v>0</v>
      </c>
      <c r="R16" s="380">
        <f t="shared" si="3"/>
        <v>0</v>
      </c>
    </row>
    <row r="17" spans="1:18" ht="13.5" customHeight="1" thickBot="1">
      <c r="A17" s="129">
        <v>12</v>
      </c>
      <c r="B17" s="96"/>
      <c r="C17" s="96"/>
      <c r="D17" s="96"/>
      <c r="E17" s="96"/>
      <c r="F17" s="4"/>
      <c r="G17" s="5"/>
      <c r="H17" s="4"/>
      <c r="I17" s="4"/>
      <c r="J17" s="4"/>
      <c r="K17" s="4"/>
      <c r="L17" s="4"/>
      <c r="M17" s="4"/>
      <c r="N17" s="4"/>
      <c r="O17" s="130"/>
      <c r="P17" s="30">
        <f t="shared" si="4"/>
        <v>0</v>
      </c>
      <c r="Q17" s="379">
        <f t="shared" si="5"/>
        <v>0</v>
      </c>
      <c r="R17" s="380">
        <f t="shared" si="3"/>
        <v>0</v>
      </c>
    </row>
    <row r="18" spans="1:18" ht="13.5" customHeight="1" thickBot="1">
      <c r="A18" s="129">
        <v>13</v>
      </c>
      <c r="B18" s="96"/>
      <c r="C18" s="96"/>
      <c r="D18" s="96"/>
      <c r="E18" s="96"/>
      <c r="F18" s="4"/>
      <c r="G18" s="4"/>
      <c r="H18" s="4"/>
      <c r="I18" s="4"/>
      <c r="J18" s="4"/>
      <c r="K18" s="4"/>
      <c r="L18" s="4"/>
      <c r="M18" s="4"/>
      <c r="N18" s="4"/>
      <c r="O18" s="130"/>
      <c r="P18" s="30">
        <f t="shared" si="4"/>
        <v>0</v>
      </c>
      <c r="Q18" s="379">
        <f t="shared" si="5"/>
        <v>0</v>
      </c>
      <c r="R18" s="380">
        <f t="shared" si="3"/>
        <v>0</v>
      </c>
    </row>
    <row r="19" spans="1:18" ht="13.5" customHeight="1" thickBot="1">
      <c r="A19" s="129">
        <v>14</v>
      </c>
      <c r="B19" s="96"/>
      <c r="C19" s="96"/>
      <c r="D19" s="96"/>
      <c r="E19" s="96"/>
      <c r="F19" s="4"/>
      <c r="G19" s="5"/>
      <c r="H19" s="4"/>
      <c r="I19" s="4"/>
      <c r="J19" s="4"/>
      <c r="K19" s="4"/>
      <c r="L19" s="4"/>
      <c r="M19" s="4"/>
      <c r="N19" s="4"/>
      <c r="O19" s="130"/>
      <c r="P19" s="30">
        <f t="shared" si="4"/>
        <v>0</v>
      </c>
      <c r="Q19" s="379">
        <f t="shared" si="5"/>
        <v>0</v>
      </c>
      <c r="R19" s="380">
        <f t="shared" si="3"/>
        <v>0</v>
      </c>
    </row>
    <row r="20" spans="1:18" ht="13.5" customHeight="1" thickBot="1">
      <c r="A20" s="129">
        <v>15</v>
      </c>
      <c r="B20" s="96"/>
      <c r="C20" s="96"/>
      <c r="D20" s="96"/>
      <c r="E20" s="96"/>
      <c r="F20" s="4"/>
      <c r="G20" s="4"/>
      <c r="H20" s="4"/>
      <c r="I20" s="4"/>
      <c r="J20" s="4"/>
      <c r="K20" s="4"/>
      <c r="L20" s="4"/>
      <c r="M20" s="4"/>
      <c r="N20" s="4"/>
      <c r="O20" s="130"/>
      <c r="P20" s="30">
        <f t="shared" si="4"/>
        <v>0</v>
      </c>
      <c r="Q20" s="379">
        <f t="shared" si="5"/>
        <v>0</v>
      </c>
      <c r="R20" s="380">
        <f t="shared" si="3"/>
        <v>0</v>
      </c>
    </row>
    <row r="21" spans="1:18" ht="13.5" customHeight="1" thickBot="1">
      <c r="A21" s="129">
        <v>16</v>
      </c>
      <c r="B21" s="96"/>
      <c r="C21" s="96"/>
      <c r="D21" s="96"/>
      <c r="E21" s="96"/>
      <c r="F21" s="5"/>
      <c r="G21" s="4"/>
      <c r="H21" s="5"/>
      <c r="I21" s="4"/>
      <c r="J21" s="4"/>
      <c r="K21" s="4"/>
      <c r="L21" s="4"/>
      <c r="M21" s="4"/>
      <c r="N21" s="4"/>
      <c r="O21" s="130"/>
      <c r="P21" s="30">
        <f t="shared" si="4"/>
        <v>0</v>
      </c>
      <c r="Q21" s="379">
        <f t="shared" si="5"/>
        <v>0</v>
      </c>
      <c r="R21" s="380">
        <f t="shared" si="3"/>
        <v>0</v>
      </c>
    </row>
    <row r="22" spans="1:18" ht="13.5" customHeight="1" thickBot="1">
      <c r="A22" s="129">
        <v>17</v>
      </c>
      <c r="B22" s="20"/>
      <c r="C22" s="20"/>
      <c r="D22" s="20"/>
      <c r="E22" s="20"/>
      <c r="F22" s="5"/>
      <c r="G22" s="4"/>
      <c r="H22" s="5"/>
      <c r="I22" s="5"/>
      <c r="J22" s="5"/>
      <c r="K22" s="5"/>
      <c r="L22" s="5"/>
      <c r="M22" s="5"/>
      <c r="N22" s="5"/>
      <c r="O22" s="131"/>
      <c r="P22" s="30">
        <f t="shared" si="4"/>
        <v>0</v>
      </c>
      <c r="Q22" s="379">
        <f t="shared" si="5"/>
        <v>0</v>
      </c>
      <c r="R22" s="380">
        <f t="shared" si="3"/>
        <v>0</v>
      </c>
    </row>
    <row r="23" spans="1:18" ht="13.5" customHeight="1" thickBot="1">
      <c r="A23" s="129">
        <v>18</v>
      </c>
      <c r="B23" s="20"/>
      <c r="C23" s="20"/>
      <c r="D23" s="20"/>
      <c r="E23" s="20"/>
      <c r="F23" s="4"/>
      <c r="G23" s="5"/>
      <c r="H23" s="4"/>
      <c r="I23" s="4"/>
      <c r="J23" s="4"/>
      <c r="K23" s="4"/>
      <c r="L23" s="4"/>
      <c r="M23" s="4"/>
      <c r="N23" s="4"/>
      <c r="O23" s="130"/>
      <c r="P23" s="30">
        <f t="shared" si="4"/>
        <v>0</v>
      </c>
      <c r="Q23" s="379">
        <f t="shared" si="5"/>
        <v>0</v>
      </c>
      <c r="R23" s="380">
        <f t="shared" si="3"/>
        <v>0</v>
      </c>
    </row>
    <row r="24" spans="1:18" ht="13.5" customHeight="1" thickBot="1">
      <c r="A24" s="129">
        <v>19</v>
      </c>
      <c r="B24" s="20"/>
      <c r="C24" s="20"/>
      <c r="D24" s="20"/>
      <c r="E24" s="20"/>
      <c r="F24" s="4"/>
      <c r="G24" s="4"/>
      <c r="H24" s="5"/>
      <c r="I24" s="4"/>
      <c r="J24" s="4"/>
      <c r="K24" s="4"/>
      <c r="L24" s="4"/>
      <c r="M24" s="4"/>
      <c r="N24" s="4"/>
      <c r="O24" s="130"/>
      <c r="P24" s="30">
        <f t="shared" si="4"/>
        <v>0</v>
      </c>
      <c r="Q24" s="379">
        <f t="shared" si="5"/>
        <v>0</v>
      </c>
      <c r="R24" s="380">
        <f t="shared" si="3"/>
        <v>0</v>
      </c>
    </row>
    <row r="25" spans="1:18" ht="13.5" customHeight="1" thickBot="1">
      <c r="A25" s="129">
        <v>20</v>
      </c>
      <c r="B25" s="20"/>
      <c r="C25" s="20"/>
      <c r="D25" s="20"/>
      <c r="E25" s="20"/>
      <c r="F25" s="5"/>
      <c r="G25" s="5"/>
      <c r="H25" s="5"/>
      <c r="I25" s="4"/>
      <c r="J25" s="4"/>
      <c r="K25" s="4"/>
      <c r="L25" s="4"/>
      <c r="M25" s="4"/>
      <c r="N25" s="4"/>
      <c r="O25" s="130"/>
      <c r="P25" s="30">
        <f t="shared" si="4"/>
        <v>0</v>
      </c>
      <c r="Q25" s="379">
        <f t="shared" si="5"/>
        <v>0</v>
      </c>
      <c r="R25" s="380">
        <f t="shared" si="3"/>
        <v>0</v>
      </c>
    </row>
    <row r="26" spans="1:18" ht="13.5" customHeight="1" thickBot="1">
      <c r="A26" s="129">
        <v>21</v>
      </c>
      <c r="B26" s="20"/>
      <c r="C26" s="20"/>
      <c r="D26" s="20"/>
      <c r="E26" s="20"/>
      <c r="F26" s="5"/>
      <c r="G26" s="4"/>
      <c r="H26" s="4"/>
      <c r="I26" s="5"/>
      <c r="J26" s="5"/>
      <c r="K26" s="5"/>
      <c r="L26" s="5"/>
      <c r="M26" s="5"/>
      <c r="N26" s="5"/>
      <c r="O26" s="131"/>
      <c r="P26" s="30">
        <f t="shared" si="4"/>
        <v>0</v>
      </c>
      <c r="Q26" s="379">
        <f t="shared" si="5"/>
        <v>0</v>
      </c>
      <c r="R26" s="380">
        <f t="shared" si="3"/>
        <v>0</v>
      </c>
    </row>
    <row r="27" spans="1:18" ht="13.5" customHeight="1" thickBot="1">
      <c r="A27" s="129">
        <v>22</v>
      </c>
      <c r="B27" s="20"/>
      <c r="C27" s="20"/>
      <c r="D27" s="20"/>
      <c r="E27" s="20"/>
      <c r="F27" s="5"/>
      <c r="G27" s="4"/>
      <c r="H27" s="5"/>
      <c r="I27" s="5"/>
      <c r="J27" s="5"/>
      <c r="K27" s="5"/>
      <c r="L27" s="5"/>
      <c r="M27" s="5"/>
      <c r="N27" s="5"/>
      <c r="O27" s="131"/>
      <c r="P27" s="30">
        <f t="shared" si="4"/>
        <v>0</v>
      </c>
      <c r="Q27" s="379">
        <f t="shared" si="5"/>
        <v>0</v>
      </c>
      <c r="R27" s="380">
        <f t="shared" si="3"/>
        <v>0</v>
      </c>
    </row>
    <row r="28" spans="1:18" ht="13.5" customHeight="1" thickBot="1">
      <c r="A28" s="129">
        <v>23</v>
      </c>
      <c r="B28" s="20"/>
      <c r="C28" s="20"/>
      <c r="D28" s="20"/>
      <c r="E28" s="20"/>
      <c r="F28" s="5"/>
      <c r="G28" s="4"/>
      <c r="H28" s="4"/>
      <c r="I28" s="5"/>
      <c r="J28" s="5"/>
      <c r="K28" s="5"/>
      <c r="L28" s="5"/>
      <c r="M28" s="5"/>
      <c r="N28" s="5"/>
      <c r="O28" s="131"/>
      <c r="P28" s="30">
        <f t="shared" si="4"/>
        <v>0</v>
      </c>
      <c r="Q28" s="379">
        <f t="shared" si="5"/>
        <v>0</v>
      </c>
      <c r="R28" s="380">
        <f t="shared" si="3"/>
        <v>0</v>
      </c>
    </row>
    <row r="29" spans="1:18" ht="13.5" customHeight="1" thickBot="1">
      <c r="A29" s="129">
        <v>24</v>
      </c>
      <c r="B29" s="20"/>
      <c r="C29" s="20"/>
      <c r="D29" s="20"/>
      <c r="E29" s="20"/>
      <c r="F29" s="4"/>
      <c r="G29" s="5"/>
      <c r="H29" s="5"/>
      <c r="I29" s="5"/>
      <c r="J29" s="5"/>
      <c r="K29" s="5"/>
      <c r="L29" s="5"/>
      <c r="M29" s="5"/>
      <c r="N29" s="5"/>
      <c r="O29" s="131"/>
      <c r="P29" s="30">
        <f t="shared" si="4"/>
        <v>0</v>
      </c>
      <c r="Q29" s="379">
        <f t="shared" si="5"/>
        <v>0</v>
      </c>
      <c r="R29" s="380">
        <f t="shared" si="3"/>
        <v>0</v>
      </c>
    </row>
    <row r="30" spans="1:18" ht="13.5" customHeight="1" thickBot="1">
      <c r="A30" s="129">
        <v>25</v>
      </c>
      <c r="B30" s="20"/>
      <c r="C30" s="20"/>
      <c r="D30" s="20"/>
      <c r="E30" s="20"/>
      <c r="F30" s="5"/>
      <c r="G30" s="4"/>
      <c r="H30" s="5"/>
      <c r="I30" s="4"/>
      <c r="J30" s="4"/>
      <c r="K30" s="4"/>
      <c r="L30" s="4"/>
      <c r="M30" s="4"/>
      <c r="N30" s="4"/>
      <c r="O30" s="130"/>
      <c r="P30" s="30">
        <f t="shared" si="4"/>
        <v>0</v>
      </c>
      <c r="Q30" s="379">
        <f t="shared" si="5"/>
        <v>0</v>
      </c>
      <c r="R30" s="380">
        <f t="shared" si="3"/>
        <v>0</v>
      </c>
    </row>
    <row r="31" spans="1:18" ht="13.5" customHeight="1" thickBot="1">
      <c r="A31" s="129">
        <v>26</v>
      </c>
      <c r="B31" s="20"/>
      <c r="C31" s="20"/>
      <c r="D31" s="20"/>
      <c r="E31" s="20"/>
      <c r="F31" s="4"/>
      <c r="G31" s="4"/>
      <c r="H31" s="4"/>
      <c r="I31" s="5"/>
      <c r="J31" s="5"/>
      <c r="K31" s="5"/>
      <c r="L31" s="5"/>
      <c r="M31" s="5"/>
      <c r="N31" s="5"/>
      <c r="O31" s="131"/>
      <c r="P31" s="30">
        <f t="shared" si="4"/>
        <v>0</v>
      </c>
      <c r="Q31" s="379">
        <f t="shared" si="5"/>
        <v>0</v>
      </c>
      <c r="R31" s="380">
        <f t="shared" si="3"/>
        <v>0</v>
      </c>
    </row>
    <row r="32" spans="1:18" ht="13.5" customHeight="1" thickBot="1">
      <c r="A32" s="129">
        <v>27</v>
      </c>
      <c r="B32" s="20"/>
      <c r="C32" s="20"/>
      <c r="D32" s="20"/>
      <c r="E32" s="20"/>
      <c r="F32" s="4"/>
      <c r="G32" s="5"/>
      <c r="H32" s="5"/>
      <c r="I32" s="5"/>
      <c r="J32" s="5"/>
      <c r="K32" s="5"/>
      <c r="L32" s="5"/>
      <c r="M32" s="5"/>
      <c r="N32" s="5"/>
      <c r="O32" s="131"/>
      <c r="P32" s="30">
        <f t="shared" si="4"/>
        <v>0</v>
      </c>
      <c r="Q32" s="379">
        <f t="shared" si="5"/>
        <v>0</v>
      </c>
      <c r="R32" s="380">
        <f t="shared" si="3"/>
        <v>0</v>
      </c>
    </row>
    <row r="33" spans="1:18" ht="13.5" customHeight="1" thickBot="1">
      <c r="A33" s="129">
        <v>28</v>
      </c>
      <c r="B33" s="20"/>
      <c r="C33" s="20"/>
      <c r="D33" s="20"/>
      <c r="E33" s="20"/>
      <c r="F33" s="4"/>
      <c r="G33" s="5"/>
      <c r="H33" s="5"/>
      <c r="I33" s="5"/>
      <c r="J33" s="5"/>
      <c r="K33" s="5"/>
      <c r="L33" s="5"/>
      <c r="M33" s="5"/>
      <c r="N33" s="5"/>
      <c r="O33" s="131"/>
      <c r="P33" s="30">
        <f t="shared" si="4"/>
        <v>0</v>
      </c>
      <c r="Q33" s="379">
        <f t="shared" si="5"/>
        <v>0</v>
      </c>
      <c r="R33" s="380">
        <f t="shared" si="3"/>
        <v>0</v>
      </c>
    </row>
    <row r="34" spans="1:18" ht="13.5" customHeight="1" thickBot="1">
      <c r="A34" s="129">
        <v>29</v>
      </c>
      <c r="B34" s="20"/>
      <c r="C34" s="20"/>
      <c r="D34" s="20"/>
      <c r="E34" s="20"/>
      <c r="F34" s="5"/>
      <c r="G34" s="5"/>
      <c r="H34" s="5"/>
      <c r="I34" s="4"/>
      <c r="J34" s="4"/>
      <c r="K34" s="4"/>
      <c r="L34" s="4"/>
      <c r="M34" s="4"/>
      <c r="N34" s="4"/>
      <c r="O34" s="130"/>
      <c r="P34" s="30">
        <f t="shared" si="4"/>
        <v>0</v>
      </c>
      <c r="Q34" s="379">
        <f t="shared" si="5"/>
        <v>0</v>
      </c>
      <c r="R34" s="380">
        <f t="shared" si="3"/>
        <v>0</v>
      </c>
    </row>
    <row r="35" spans="1:18" ht="13.5" customHeight="1" thickBot="1">
      <c r="A35" s="129">
        <v>30</v>
      </c>
      <c r="B35" s="20"/>
      <c r="C35" s="20"/>
      <c r="D35" s="20"/>
      <c r="E35" s="20"/>
      <c r="F35" s="4"/>
      <c r="G35" s="5"/>
      <c r="H35" s="5"/>
      <c r="I35" s="4"/>
      <c r="J35" s="4"/>
      <c r="K35" s="4"/>
      <c r="L35" s="4"/>
      <c r="M35" s="4"/>
      <c r="N35" s="4"/>
      <c r="O35" s="130"/>
      <c r="P35" s="30">
        <f t="shared" si="4"/>
        <v>0</v>
      </c>
      <c r="Q35" s="379">
        <f t="shared" si="5"/>
        <v>0</v>
      </c>
      <c r="R35" s="380">
        <f t="shared" si="3"/>
        <v>0</v>
      </c>
    </row>
    <row r="36" spans="1:18" ht="13.5" customHeight="1" thickBot="1">
      <c r="A36" s="129">
        <v>31</v>
      </c>
      <c r="B36" s="20"/>
      <c r="C36" s="20"/>
      <c r="D36" s="20"/>
      <c r="E36" s="20"/>
      <c r="F36" s="5"/>
      <c r="G36" s="4"/>
      <c r="H36" s="5"/>
      <c r="I36" s="5"/>
      <c r="J36" s="5"/>
      <c r="K36" s="5"/>
      <c r="L36" s="5"/>
      <c r="M36" s="5"/>
      <c r="N36" s="5"/>
      <c r="O36" s="131"/>
      <c r="P36" s="30">
        <f t="shared" si="4"/>
        <v>0</v>
      </c>
      <c r="Q36" s="379">
        <f t="shared" si="5"/>
        <v>0</v>
      </c>
      <c r="R36" s="380">
        <f t="shared" si="3"/>
        <v>0</v>
      </c>
    </row>
    <row r="37" spans="1:18" ht="13.5" customHeight="1" thickBot="1">
      <c r="A37" s="129"/>
      <c r="B37" s="126"/>
      <c r="C37" s="126"/>
      <c r="D37" s="126"/>
      <c r="E37" s="126"/>
      <c r="F37" s="5"/>
      <c r="G37" s="5"/>
      <c r="H37" s="5"/>
      <c r="I37" s="4"/>
      <c r="J37" s="4"/>
      <c r="K37" s="4"/>
      <c r="L37" s="4"/>
      <c r="M37" s="4"/>
      <c r="N37" s="4"/>
      <c r="O37" s="130"/>
      <c r="P37" s="30">
        <f t="shared" si="4"/>
        <v>0</v>
      </c>
      <c r="Q37" s="379">
        <f t="shared" si="5"/>
        <v>0</v>
      </c>
      <c r="R37" s="380">
        <f t="shared" si="3"/>
        <v>0</v>
      </c>
    </row>
    <row r="38" spans="1:18" ht="13.5" customHeight="1" thickBot="1">
      <c r="A38" s="129"/>
      <c r="B38" s="126"/>
      <c r="C38" s="126"/>
      <c r="D38" s="126"/>
      <c r="E38" s="126"/>
      <c r="F38" s="4"/>
      <c r="G38" s="5"/>
      <c r="H38" s="5"/>
      <c r="I38" s="5"/>
      <c r="J38" s="5"/>
      <c r="K38" s="5"/>
      <c r="L38" s="5"/>
      <c r="M38" s="5"/>
      <c r="N38" s="5"/>
      <c r="O38" s="131"/>
      <c r="P38" s="30">
        <f t="shared" si="4"/>
        <v>0</v>
      </c>
      <c r="Q38" s="379">
        <f t="shared" si="5"/>
        <v>0</v>
      </c>
      <c r="R38" s="380">
        <f t="shared" si="3"/>
        <v>0</v>
      </c>
    </row>
    <row r="39" spans="1:18" ht="13.5" customHeight="1" thickBot="1">
      <c r="A39" s="129"/>
      <c r="B39" s="126"/>
      <c r="C39" s="126"/>
      <c r="D39" s="126"/>
      <c r="E39" s="126"/>
      <c r="F39" s="5"/>
      <c r="G39" s="4"/>
      <c r="H39" s="5"/>
      <c r="I39" s="5"/>
      <c r="J39" s="5"/>
      <c r="K39" s="5"/>
      <c r="L39" s="5"/>
      <c r="M39" s="5"/>
      <c r="N39" s="5"/>
      <c r="O39" s="131"/>
      <c r="P39" s="30">
        <f t="shared" si="4"/>
        <v>0</v>
      </c>
      <c r="Q39" s="379">
        <f t="shared" si="5"/>
        <v>0</v>
      </c>
      <c r="R39" s="380">
        <f t="shared" si="3"/>
        <v>0</v>
      </c>
    </row>
    <row r="40" spans="1:18" ht="13.5" customHeight="1" thickBot="1">
      <c r="A40" s="129"/>
      <c r="B40" s="126"/>
      <c r="C40" s="126"/>
      <c r="D40" s="126"/>
      <c r="E40" s="126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4"/>
        <v>0</v>
      </c>
      <c r="Q40" s="379">
        <f t="shared" si="5"/>
        <v>0</v>
      </c>
      <c r="R40" s="380">
        <f t="shared" si="3"/>
        <v>0</v>
      </c>
    </row>
    <row r="41" spans="1:18" ht="13.5" customHeight="1" thickBot="1">
      <c r="A41" s="129"/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4"/>
        <v>0</v>
      </c>
      <c r="Q41" s="379">
        <f t="shared" si="5"/>
        <v>0</v>
      </c>
      <c r="R41" s="380">
        <f t="shared" si="3"/>
        <v>0</v>
      </c>
    </row>
    <row r="42" spans="1:18" ht="13.5" customHeight="1" thickBot="1">
      <c r="A42" s="93"/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4"/>
        <v>0</v>
      </c>
      <c r="Q42" s="381">
        <f t="shared" si="5"/>
        <v>0</v>
      </c>
      <c r="R42" s="382">
        <f t="shared" si="3"/>
        <v>0</v>
      </c>
    </row>
    <row r="43" spans="6:17" ht="13.5" customHeight="1" thickBot="1">
      <c r="F43" s="139">
        <f aca="true" t="shared" si="6" ref="F43:P43">SUM(F6:F42)</f>
        <v>92</v>
      </c>
      <c r="G43" s="89">
        <f t="shared" si="6"/>
        <v>92</v>
      </c>
      <c r="H43" s="89">
        <f t="shared" si="6"/>
        <v>161</v>
      </c>
      <c r="I43" s="89">
        <f t="shared" si="6"/>
        <v>117</v>
      </c>
      <c r="J43" s="89">
        <f t="shared" si="6"/>
        <v>0</v>
      </c>
      <c r="K43" s="89">
        <f t="shared" si="6"/>
        <v>0</v>
      </c>
      <c r="L43" s="89">
        <f t="shared" si="6"/>
        <v>65</v>
      </c>
      <c r="M43" s="89">
        <f t="shared" si="6"/>
        <v>117</v>
      </c>
      <c r="N43" s="89">
        <f t="shared" si="6"/>
        <v>0</v>
      </c>
      <c r="O43" s="89">
        <f t="shared" si="6"/>
        <v>0</v>
      </c>
      <c r="P43" s="31">
        <f t="shared" si="6"/>
        <v>644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3</v>
      </c>
      <c r="G44" s="16">
        <f aca="true" t="shared" si="7" ref="G44:O44">COUNTIF(G6:G42,"&gt;0")</f>
        <v>3</v>
      </c>
      <c r="H44" s="16">
        <f t="shared" si="7"/>
        <v>6</v>
      </c>
      <c r="I44" s="16">
        <f t="shared" si="7"/>
        <v>4</v>
      </c>
      <c r="J44" s="16">
        <f t="shared" si="7"/>
        <v>0</v>
      </c>
      <c r="K44" s="16">
        <f>COUNTIF(K6:K42,"&gt;0")+2</f>
        <v>2</v>
      </c>
      <c r="L44" s="16">
        <f t="shared" si="7"/>
        <v>2</v>
      </c>
      <c r="M44" s="16">
        <f t="shared" si="7"/>
        <v>4</v>
      </c>
      <c r="N44" s="16">
        <f t="shared" si="7"/>
        <v>0</v>
      </c>
      <c r="O44" s="16">
        <f t="shared" si="7"/>
        <v>0</v>
      </c>
      <c r="P44" s="179">
        <f>SUM(F44:O44)</f>
        <v>24</v>
      </c>
      <c r="Q44" s="187">
        <f>SUM(Q6:Q43)</f>
        <v>22</v>
      </c>
    </row>
    <row r="47" spans="3:16" ht="14.25" customHeight="1">
      <c r="C47" s="405" t="s">
        <v>226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307" t="s">
        <v>229</v>
      </c>
      <c r="J49" s="307" t="s">
        <v>278</v>
      </c>
      <c r="K49" s="307" t="s">
        <v>320</v>
      </c>
      <c r="L49" s="307" t="s">
        <v>358</v>
      </c>
      <c r="M49" s="55" t="s">
        <v>400</v>
      </c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10"/>
      <c r="D50" s="111"/>
      <c r="E50" s="112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34"/>
      <c r="Q50" s="391"/>
      <c r="R50" s="376"/>
    </row>
    <row r="51" spans="1:18" ht="13.5" customHeight="1">
      <c r="A51" s="68"/>
      <c r="B51" s="69"/>
      <c r="C51" s="42">
        <v>1</v>
      </c>
      <c r="D51" s="118" t="s">
        <v>33</v>
      </c>
      <c r="E51" s="118" t="s">
        <v>33</v>
      </c>
      <c r="F51" s="97">
        <v>10</v>
      </c>
      <c r="G51" s="136" t="s">
        <v>224</v>
      </c>
      <c r="H51" s="11">
        <v>10</v>
      </c>
      <c r="I51" s="11">
        <v>10</v>
      </c>
      <c r="J51" s="11" t="s">
        <v>224</v>
      </c>
      <c r="K51" s="309" t="s">
        <v>224</v>
      </c>
      <c r="L51" s="71">
        <v>10</v>
      </c>
      <c r="M51" s="71"/>
      <c r="N51" s="71"/>
      <c r="O51" s="91"/>
      <c r="P51" s="151">
        <f aca="true" t="shared" si="8" ref="P51:P59">SUM(F51:O51)</f>
        <v>40</v>
      </c>
      <c r="Q51" s="385">
        <f aca="true" t="shared" si="9" ref="Q51:Q59">COUNTIF(F51:O51,"&gt;0")</f>
        <v>4</v>
      </c>
      <c r="R51" s="109">
        <f aca="true" t="shared" si="10" ref="R51:R59">SUM(F51:O51)</f>
        <v>40</v>
      </c>
    </row>
    <row r="52" spans="3:18" ht="13.5" customHeight="1">
      <c r="C52" s="43">
        <v>2</v>
      </c>
      <c r="D52" s="96" t="s">
        <v>49</v>
      </c>
      <c r="E52" s="96" t="s">
        <v>72</v>
      </c>
      <c r="F52" s="137" t="s">
        <v>224</v>
      </c>
      <c r="G52" s="100">
        <v>10</v>
      </c>
      <c r="H52" s="4">
        <v>7</v>
      </c>
      <c r="I52" s="4">
        <v>7</v>
      </c>
      <c r="J52" s="4" t="s">
        <v>224</v>
      </c>
      <c r="K52" s="311" t="s">
        <v>224</v>
      </c>
      <c r="L52" s="72">
        <v>7</v>
      </c>
      <c r="M52" s="72"/>
      <c r="N52" s="72"/>
      <c r="O52" s="92"/>
      <c r="P52" s="79">
        <f t="shared" si="8"/>
        <v>31</v>
      </c>
      <c r="Q52" s="385">
        <f t="shared" si="9"/>
        <v>4</v>
      </c>
      <c r="R52" s="120">
        <f t="shared" si="10"/>
        <v>31</v>
      </c>
    </row>
    <row r="53" spans="3:18" ht="13.5" customHeight="1">
      <c r="C53" s="43">
        <v>3</v>
      </c>
      <c r="D53" s="96"/>
      <c r="E53" s="96"/>
      <c r="F53" s="100"/>
      <c r="G53" s="100"/>
      <c r="H53" s="4"/>
      <c r="I53" s="4"/>
      <c r="J53" s="4"/>
      <c r="K53" s="72"/>
      <c r="L53" s="72"/>
      <c r="M53" s="72"/>
      <c r="N53" s="72"/>
      <c r="O53" s="92"/>
      <c r="P53" s="79">
        <f t="shared" si="8"/>
        <v>0</v>
      </c>
      <c r="Q53" s="385">
        <f t="shared" si="9"/>
        <v>0</v>
      </c>
      <c r="R53" s="120">
        <f t="shared" si="10"/>
        <v>0</v>
      </c>
    </row>
    <row r="54" spans="3:18" ht="13.5" customHeight="1">
      <c r="C54" s="43">
        <v>4</v>
      </c>
      <c r="D54" s="96"/>
      <c r="E54" s="96"/>
      <c r="F54" s="100"/>
      <c r="G54" s="100"/>
      <c r="H54" s="4"/>
      <c r="I54" s="4"/>
      <c r="J54" s="4"/>
      <c r="K54" s="72"/>
      <c r="L54" s="72"/>
      <c r="M54" s="72"/>
      <c r="N54" s="72"/>
      <c r="O54" s="92"/>
      <c r="P54" s="79">
        <f t="shared" si="8"/>
        <v>0</v>
      </c>
      <c r="Q54" s="385">
        <f t="shared" si="9"/>
        <v>0</v>
      </c>
      <c r="R54" s="120">
        <f t="shared" si="10"/>
        <v>0</v>
      </c>
    </row>
    <row r="55" spans="3:18" ht="13.5" customHeight="1">
      <c r="C55" s="43">
        <v>5</v>
      </c>
      <c r="D55" s="96"/>
      <c r="E55" s="96"/>
      <c r="F55" s="100"/>
      <c r="G55" s="100"/>
      <c r="H55" s="4"/>
      <c r="I55" s="5"/>
      <c r="J55" s="4"/>
      <c r="K55" s="72"/>
      <c r="L55" s="72"/>
      <c r="M55" s="72"/>
      <c r="N55" s="72"/>
      <c r="O55" s="92"/>
      <c r="P55" s="79">
        <f t="shared" si="8"/>
        <v>0</v>
      </c>
      <c r="Q55" s="385">
        <f t="shared" si="9"/>
        <v>0</v>
      </c>
      <c r="R55" s="120">
        <f t="shared" si="10"/>
        <v>0</v>
      </c>
    </row>
    <row r="56" spans="3:18" ht="13.5" customHeight="1">
      <c r="C56" s="43">
        <v>6</v>
      </c>
      <c r="D56" s="96"/>
      <c r="E56" s="96"/>
      <c r="F56" s="96"/>
      <c r="G56" s="96"/>
      <c r="H56" s="5"/>
      <c r="I56" s="5"/>
      <c r="J56" s="4"/>
      <c r="K56" s="72"/>
      <c r="L56" s="72"/>
      <c r="M56" s="72"/>
      <c r="N56" s="72"/>
      <c r="O56" s="92"/>
      <c r="P56" s="79">
        <f t="shared" si="8"/>
        <v>0</v>
      </c>
      <c r="Q56" s="385">
        <f t="shared" si="9"/>
        <v>0</v>
      </c>
      <c r="R56" s="120">
        <f t="shared" si="10"/>
        <v>0</v>
      </c>
    </row>
    <row r="57" spans="3:18" ht="13.5" customHeight="1">
      <c r="C57" s="43">
        <v>7</v>
      </c>
      <c r="D57" s="96"/>
      <c r="E57" s="96"/>
      <c r="F57" s="96"/>
      <c r="G57" s="96"/>
      <c r="H57" s="5"/>
      <c r="I57" s="4"/>
      <c r="J57" s="4"/>
      <c r="K57" s="72"/>
      <c r="L57" s="72"/>
      <c r="M57" s="72"/>
      <c r="N57" s="72"/>
      <c r="O57" s="92"/>
      <c r="P57" s="79">
        <f t="shared" si="8"/>
        <v>0</v>
      </c>
      <c r="Q57" s="385">
        <f t="shared" si="9"/>
        <v>0</v>
      </c>
      <c r="R57" s="120">
        <f t="shared" si="10"/>
        <v>0</v>
      </c>
    </row>
    <row r="58" spans="3:18" ht="13.5" customHeight="1">
      <c r="C58" s="43">
        <v>8</v>
      </c>
      <c r="D58" s="20"/>
      <c r="E58" s="20"/>
      <c r="F58" s="4"/>
      <c r="G58" s="5"/>
      <c r="H58" s="5"/>
      <c r="I58" s="5"/>
      <c r="J58" s="4"/>
      <c r="K58" s="72"/>
      <c r="L58" s="72"/>
      <c r="M58" s="72"/>
      <c r="N58" s="72"/>
      <c r="O58" s="92"/>
      <c r="P58" s="79">
        <f t="shared" si="8"/>
        <v>0</v>
      </c>
      <c r="Q58" s="385">
        <f t="shared" si="9"/>
        <v>0</v>
      </c>
      <c r="R58" s="120">
        <f t="shared" si="10"/>
        <v>0</v>
      </c>
    </row>
    <row r="59" spans="3:18" ht="13.5" customHeight="1" thickBot="1">
      <c r="C59" s="44">
        <v>9</v>
      </c>
      <c r="D59" s="22"/>
      <c r="E59" s="22"/>
      <c r="F59" s="40"/>
      <c r="G59" s="39"/>
      <c r="H59" s="39"/>
      <c r="I59" s="39"/>
      <c r="J59" s="40"/>
      <c r="K59" s="74"/>
      <c r="L59" s="74"/>
      <c r="M59" s="74"/>
      <c r="N59" s="74"/>
      <c r="O59" s="94"/>
      <c r="P59" s="80">
        <f t="shared" si="8"/>
        <v>0</v>
      </c>
      <c r="Q59" s="386">
        <f t="shared" si="9"/>
        <v>0</v>
      </c>
      <c r="R59" s="121">
        <f t="shared" si="10"/>
        <v>0</v>
      </c>
    </row>
    <row r="60" spans="3:16" ht="13.5" customHeight="1" thickBot="1">
      <c r="C60" s="114"/>
      <c r="D60" s="102"/>
      <c r="E60" s="103"/>
      <c r="F60" s="86"/>
      <c r="G60" s="87"/>
      <c r="H60" s="87"/>
      <c r="I60" s="87"/>
      <c r="J60" s="88"/>
      <c r="K60" s="89"/>
      <c r="L60" s="89"/>
      <c r="M60" s="89"/>
      <c r="N60" s="89"/>
      <c r="O60" s="90"/>
      <c r="P60" s="41"/>
    </row>
  </sheetData>
  <sheetProtection/>
  <autoFilter ref="A5:P43"/>
  <mergeCells count="2">
    <mergeCell ref="B2:O2"/>
    <mergeCell ref="C47:P47"/>
  </mergeCells>
  <printOptions/>
  <pageMargins left="0.31" right="0.2362204724409449" top="0.5511811023622047" bottom="0.984251968503937" header="0.1968503937007874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A6" sqref="A6:R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7.140625" style="2" customWidth="1"/>
    <col min="19" max="16384" width="9.140625" style="2" customWidth="1"/>
  </cols>
  <sheetData>
    <row r="2" spans="2:15" ht="13.5" customHeight="1">
      <c r="B2" s="405" t="s">
        <v>162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409">
        <v>1</v>
      </c>
      <c r="B6" s="410" t="s">
        <v>500</v>
      </c>
      <c r="C6" s="410" t="s">
        <v>501</v>
      </c>
      <c r="D6" s="410" t="s">
        <v>502</v>
      </c>
      <c r="E6" s="410" t="s">
        <v>497</v>
      </c>
      <c r="F6" s="411">
        <v>15</v>
      </c>
      <c r="G6" s="411">
        <v>27</v>
      </c>
      <c r="H6" s="411">
        <v>35</v>
      </c>
      <c r="I6" s="423">
        <v>27</v>
      </c>
      <c r="J6" s="423">
        <v>35</v>
      </c>
      <c r="K6" s="423">
        <v>30</v>
      </c>
      <c r="L6" s="423">
        <v>35</v>
      </c>
      <c r="M6" s="423">
        <v>35</v>
      </c>
      <c r="N6" s="423"/>
      <c r="O6" s="424"/>
      <c r="P6" s="418">
        <f>SUM(F6:O6)</f>
        <v>239</v>
      </c>
      <c r="Q6" s="425">
        <f>COUNTIF(F6:O6,"&gt;0")</f>
        <v>8</v>
      </c>
      <c r="R6" s="416">
        <f>P6-G6</f>
        <v>212</v>
      </c>
    </row>
    <row r="7" spans="1:18" ht="13.5" customHeight="1" thickBot="1">
      <c r="A7" s="129">
        <v>2</v>
      </c>
      <c r="B7" s="96" t="s">
        <v>169</v>
      </c>
      <c r="C7" s="96" t="s">
        <v>63</v>
      </c>
      <c r="D7" s="96" t="s">
        <v>170</v>
      </c>
      <c r="E7" s="96" t="s">
        <v>171</v>
      </c>
      <c r="F7" s="4">
        <v>27</v>
      </c>
      <c r="G7" s="5">
        <v>23</v>
      </c>
      <c r="H7" s="4" t="s">
        <v>224</v>
      </c>
      <c r="I7" s="313">
        <v>19</v>
      </c>
      <c r="J7" s="4">
        <v>25</v>
      </c>
      <c r="K7" s="4">
        <v>27</v>
      </c>
      <c r="L7" s="4">
        <v>30</v>
      </c>
      <c r="M7" s="4">
        <v>30</v>
      </c>
      <c r="N7" s="4"/>
      <c r="O7" s="130"/>
      <c r="P7" s="30">
        <f>SUM(F7:O7)</f>
        <v>181</v>
      </c>
      <c r="Q7" s="379">
        <f>COUNTIF(F7:O7,"&gt;0")</f>
        <v>7</v>
      </c>
      <c r="R7" s="380">
        <f>P7-I7</f>
        <v>162</v>
      </c>
    </row>
    <row r="8" spans="1:18" ht="13.5" customHeight="1" thickBot="1">
      <c r="A8" s="129">
        <v>3</v>
      </c>
      <c r="B8" s="96" t="s">
        <v>167</v>
      </c>
      <c r="C8" s="96" t="s">
        <v>56</v>
      </c>
      <c r="D8" s="96" t="s">
        <v>136</v>
      </c>
      <c r="E8" s="96" t="s">
        <v>29</v>
      </c>
      <c r="F8" s="315">
        <v>21</v>
      </c>
      <c r="G8" s="4">
        <v>21</v>
      </c>
      <c r="H8" s="4">
        <v>25</v>
      </c>
      <c r="I8" s="315">
        <v>23</v>
      </c>
      <c r="J8" s="313">
        <v>17</v>
      </c>
      <c r="K8" s="315">
        <v>19</v>
      </c>
      <c r="L8" s="4">
        <v>19</v>
      </c>
      <c r="M8" s="4">
        <v>21</v>
      </c>
      <c r="N8" s="4"/>
      <c r="O8" s="130"/>
      <c r="P8" s="30">
        <f>SUM(F8:O8)</f>
        <v>166</v>
      </c>
      <c r="Q8" s="379">
        <f>COUNTIF(F8:O8,"&gt;0")</f>
        <v>8</v>
      </c>
      <c r="R8" s="380">
        <f>P8-K8</f>
        <v>147</v>
      </c>
    </row>
    <row r="9" spans="1:18" ht="13.5" customHeight="1" thickBot="1">
      <c r="A9" s="129">
        <v>4</v>
      </c>
      <c r="B9" s="96" t="s">
        <v>172</v>
      </c>
      <c r="C9" s="96" t="s">
        <v>173</v>
      </c>
      <c r="D9" s="96" t="s">
        <v>81</v>
      </c>
      <c r="E9" s="96" t="s">
        <v>26</v>
      </c>
      <c r="F9" s="4">
        <v>25</v>
      </c>
      <c r="G9" s="4">
        <v>25</v>
      </c>
      <c r="H9" s="4" t="s">
        <v>224</v>
      </c>
      <c r="I9" s="5">
        <v>15</v>
      </c>
      <c r="J9" s="5">
        <v>23</v>
      </c>
      <c r="K9" s="5">
        <v>25</v>
      </c>
      <c r="L9" s="5">
        <v>23</v>
      </c>
      <c r="M9" s="5" t="s">
        <v>224</v>
      </c>
      <c r="N9" s="5"/>
      <c r="O9" s="131"/>
      <c r="P9" s="30">
        <f>SUM(F9:O9)</f>
        <v>136</v>
      </c>
      <c r="Q9" s="379">
        <f>COUNTIF(F9:O9,"&gt;0")</f>
        <v>6</v>
      </c>
      <c r="R9" s="380">
        <f>P9</f>
        <v>136</v>
      </c>
    </row>
    <row r="10" spans="1:18" ht="13.5" customHeight="1" thickBot="1">
      <c r="A10" s="129">
        <v>5</v>
      </c>
      <c r="B10" s="96" t="s">
        <v>45</v>
      </c>
      <c r="C10" s="96" t="s">
        <v>37</v>
      </c>
      <c r="D10" s="96" t="s">
        <v>164</v>
      </c>
      <c r="E10" s="96" t="s">
        <v>26</v>
      </c>
      <c r="F10" s="4" t="s">
        <v>224</v>
      </c>
      <c r="G10" s="4">
        <v>11</v>
      </c>
      <c r="H10" s="4">
        <v>30</v>
      </c>
      <c r="I10" s="313">
        <v>4</v>
      </c>
      <c r="J10" s="4">
        <v>19</v>
      </c>
      <c r="K10" s="4">
        <v>23</v>
      </c>
      <c r="L10" s="4">
        <v>21</v>
      </c>
      <c r="M10" s="4">
        <v>23</v>
      </c>
      <c r="N10" s="4"/>
      <c r="O10" s="130"/>
      <c r="P10" s="30">
        <f>SUM(F10:O10)</f>
        <v>131</v>
      </c>
      <c r="Q10" s="379">
        <f>COUNTIF(F10:O10,"&gt;0")</f>
        <v>7</v>
      </c>
      <c r="R10" s="380">
        <f>P10-I10</f>
        <v>127</v>
      </c>
    </row>
    <row r="11" spans="1:18" ht="13.5" customHeight="1" thickBot="1">
      <c r="A11" s="129">
        <v>6</v>
      </c>
      <c r="B11" s="20" t="s">
        <v>238</v>
      </c>
      <c r="C11" s="20" t="s">
        <v>239</v>
      </c>
      <c r="D11" s="20" t="s">
        <v>233</v>
      </c>
      <c r="E11" s="20" t="s">
        <v>233</v>
      </c>
      <c r="F11" s="4" t="s">
        <v>224</v>
      </c>
      <c r="G11" s="5" t="s">
        <v>224</v>
      </c>
      <c r="H11" s="5" t="s">
        <v>224</v>
      </c>
      <c r="I11" s="5">
        <v>30</v>
      </c>
      <c r="J11" s="5">
        <v>27</v>
      </c>
      <c r="K11" s="5">
        <v>35</v>
      </c>
      <c r="L11" s="4"/>
      <c r="M11" s="4">
        <v>19</v>
      </c>
      <c r="N11" s="4"/>
      <c r="O11" s="130"/>
      <c r="P11" s="30">
        <f>SUM(F11:O11)</f>
        <v>111</v>
      </c>
      <c r="Q11" s="379">
        <f>COUNTIF(F11:O11,"&gt;0")</f>
        <v>4</v>
      </c>
      <c r="R11" s="380">
        <f>P11</f>
        <v>111</v>
      </c>
    </row>
    <row r="12" spans="1:18" ht="13.5" customHeight="1" thickBot="1">
      <c r="A12" s="129">
        <v>7</v>
      </c>
      <c r="B12" s="96" t="s">
        <v>120</v>
      </c>
      <c r="C12" s="96" t="s">
        <v>36</v>
      </c>
      <c r="D12" s="96" t="s">
        <v>81</v>
      </c>
      <c r="E12" s="96" t="s">
        <v>26</v>
      </c>
      <c r="F12" s="4">
        <v>19</v>
      </c>
      <c r="G12" s="4">
        <v>15</v>
      </c>
      <c r="H12" s="4">
        <v>23</v>
      </c>
      <c r="I12" s="313">
        <v>13</v>
      </c>
      <c r="J12" s="4">
        <v>13</v>
      </c>
      <c r="K12" s="4" t="s">
        <v>224</v>
      </c>
      <c r="L12" s="5">
        <v>13</v>
      </c>
      <c r="M12" s="5">
        <v>17</v>
      </c>
      <c r="N12" s="5"/>
      <c r="O12" s="131"/>
      <c r="P12" s="30">
        <f>SUM(F12:O12)</f>
        <v>113</v>
      </c>
      <c r="Q12" s="379">
        <f>COUNTIF(F12:O12,"&gt;0")</f>
        <v>7</v>
      </c>
      <c r="R12" s="380">
        <f>P12-I12</f>
        <v>100</v>
      </c>
    </row>
    <row r="13" spans="1:18" ht="13.5" customHeight="1" thickBot="1">
      <c r="A13" s="129">
        <v>8</v>
      </c>
      <c r="B13" s="96" t="s">
        <v>168</v>
      </c>
      <c r="C13" s="96" t="s">
        <v>74</v>
      </c>
      <c r="D13" s="96" t="s">
        <v>33</v>
      </c>
      <c r="E13" s="96" t="s">
        <v>33</v>
      </c>
      <c r="F13" s="4">
        <v>35</v>
      </c>
      <c r="G13" s="5">
        <v>30</v>
      </c>
      <c r="H13" s="4" t="s">
        <v>224</v>
      </c>
      <c r="I13" s="4">
        <v>35</v>
      </c>
      <c r="J13" s="4" t="s">
        <v>224</v>
      </c>
      <c r="K13" s="4" t="s">
        <v>224</v>
      </c>
      <c r="L13" s="4"/>
      <c r="M13" s="4" t="s">
        <v>224</v>
      </c>
      <c r="N13" s="4"/>
      <c r="O13" s="130"/>
      <c r="P13" s="30">
        <f>SUM(F13:O13)</f>
        <v>100</v>
      </c>
      <c r="Q13" s="379">
        <f>COUNTIF(F13:O13,"&gt;0")</f>
        <v>3</v>
      </c>
      <c r="R13" s="380">
        <f>P13</f>
        <v>100</v>
      </c>
    </row>
    <row r="14" spans="1:18" ht="13.5" customHeight="1" thickBot="1">
      <c r="A14" s="129">
        <v>9</v>
      </c>
      <c r="B14" s="20" t="s">
        <v>280</v>
      </c>
      <c r="C14" s="20" t="s">
        <v>281</v>
      </c>
      <c r="D14" s="20" t="s">
        <v>282</v>
      </c>
      <c r="E14" s="20" t="s">
        <v>283</v>
      </c>
      <c r="F14" s="5" t="s">
        <v>224</v>
      </c>
      <c r="G14" s="4" t="s">
        <v>224</v>
      </c>
      <c r="H14" s="5" t="s">
        <v>224</v>
      </c>
      <c r="I14" s="5" t="s">
        <v>224</v>
      </c>
      <c r="J14" s="5">
        <v>21</v>
      </c>
      <c r="K14" s="5">
        <v>17</v>
      </c>
      <c r="L14" s="4">
        <v>27</v>
      </c>
      <c r="M14" s="4">
        <v>25</v>
      </c>
      <c r="N14" s="4"/>
      <c r="O14" s="130"/>
      <c r="P14" s="30">
        <f>SUM(F14:O14)</f>
        <v>90</v>
      </c>
      <c r="Q14" s="379">
        <f>COUNTIF(F14:O14,"&gt;0")</f>
        <v>4</v>
      </c>
      <c r="R14" s="380">
        <f>P14</f>
        <v>90</v>
      </c>
    </row>
    <row r="15" spans="1:18" ht="13.5" customHeight="1" thickBot="1">
      <c r="A15" s="129">
        <v>10</v>
      </c>
      <c r="B15" s="96" t="s">
        <v>160</v>
      </c>
      <c r="C15" s="96" t="s">
        <v>108</v>
      </c>
      <c r="D15" s="96" t="s">
        <v>49</v>
      </c>
      <c r="E15" s="96" t="s">
        <v>72</v>
      </c>
      <c r="F15" s="4">
        <v>23</v>
      </c>
      <c r="G15" s="4">
        <v>17</v>
      </c>
      <c r="H15" s="4">
        <v>27</v>
      </c>
      <c r="I15" s="4">
        <v>11</v>
      </c>
      <c r="J15" s="4" t="s">
        <v>224</v>
      </c>
      <c r="K15" s="4" t="s">
        <v>224</v>
      </c>
      <c r="L15" s="4" t="s">
        <v>224</v>
      </c>
      <c r="M15" s="4" t="s">
        <v>224</v>
      </c>
      <c r="N15" s="4"/>
      <c r="O15" s="130"/>
      <c r="P15" s="30">
        <f>SUM(F15:O15)</f>
        <v>78</v>
      </c>
      <c r="Q15" s="379">
        <f>COUNTIF(F15:O15,"&gt;0")</f>
        <v>4</v>
      </c>
      <c r="R15" s="380">
        <f>P15</f>
        <v>78</v>
      </c>
    </row>
    <row r="16" spans="1:18" ht="13.5" customHeight="1" thickBot="1">
      <c r="A16" s="129">
        <v>11</v>
      </c>
      <c r="B16" s="96" t="s">
        <v>34</v>
      </c>
      <c r="C16" s="96" t="s">
        <v>48</v>
      </c>
      <c r="D16" s="96" t="s">
        <v>118</v>
      </c>
      <c r="E16" s="96" t="s">
        <v>119</v>
      </c>
      <c r="F16" s="4">
        <v>17</v>
      </c>
      <c r="G16" s="4">
        <v>8</v>
      </c>
      <c r="H16" s="4" t="s">
        <v>224</v>
      </c>
      <c r="I16" s="4" t="s">
        <v>224</v>
      </c>
      <c r="J16" s="4">
        <v>15</v>
      </c>
      <c r="K16" s="4">
        <v>21</v>
      </c>
      <c r="L16" s="4">
        <v>15</v>
      </c>
      <c r="M16" s="4" t="s">
        <v>224</v>
      </c>
      <c r="N16" s="4"/>
      <c r="O16" s="130"/>
      <c r="P16" s="30">
        <f>SUM(F16:O16)</f>
        <v>76</v>
      </c>
      <c r="Q16" s="379">
        <f>COUNTIF(F16:O16,"&gt;0")</f>
        <v>5</v>
      </c>
      <c r="R16" s="380">
        <f>P16</f>
        <v>76</v>
      </c>
    </row>
    <row r="17" spans="1:18" ht="13.5" customHeight="1" thickBot="1">
      <c r="A17" s="129">
        <v>12</v>
      </c>
      <c r="B17" s="96" t="s">
        <v>179</v>
      </c>
      <c r="C17" s="96" t="s">
        <v>113</v>
      </c>
      <c r="D17" s="96" t="s">
        <v>77</v>
      </c>
      <c r="E17" s="96" t="s">
        <v>78</v>
      </c>
      <c r="F17" s="4" t="s">
        <v>224</v>
      </c>
      <c r="G17" s="314">
        <v>9</v>
      </c>
      <c r="H17" s="4">
        <v>21</v>
      </c>
      <c r="I17" s="4">
        <v>9</v>
      </c>
      <c r="J17" s="4">
        <v>11</v>
      </c>
      <c r="K17" s="4">
        <v>13</v>
      </c>
      <c r="L17" s="4">
        <v>9</v>
      </c>
      <c r="M17" s="4">
        <v>11</v>
      </c>
      <c r="N17" s="4"/>
      <c r="O17" s="130"/>
      <c r="P17" s="30">
        <f>SUM(F17:O17)</f>
        <v>83</v>
      </c>
      <c r="Q17" s="379">
        <f>COUNTIF(F17:O17,"&gt;0")</f>
        <v>7</v>
      </c>
      <c r="R17" s="380">
        <f>P17-G17</f>
        <v>74</v>
      </c>
    </row>
    <row r="18" spans="1:18" ht="13.5" customHeight="1" thickBot="1">
      <c r="A18" s="129">
        <v>13</v>
      </c>
      <c r="B18" s="96" t="s">
        <v>176</v>
      </c>
      <c r="C18" s="96" t="s">
        <v>177</v>
      </c>
      <c r="D18" s="96" t="s">
        <v>116</v>
      </c>
      <c r="E18" s="96" t="s">
        <v>178</v>
      </c>
      <c r="F18" s="5">
        <v>30</v>
      </c>
      <c r="G18" s="5" t="s">
        <v>224</v>
      </c>
      <c r="H18" s="4" t="s">
        <v>224</v>
      </c>
      <c r="I18" s="4" t="s">
        <v>224</v>
      </c>
      <c r="J18" s="4">
        <v>30</v>
      </c>
      <c r="K18" s="4" t="s">
        <v>224</v>
      </c>
      <c r="L18" s="4" t="s">
        <v>224</v>
      </c>
      <c r="M18" s="4" t="s">
        <v>224</v>
      </c>
      <c r="N18" s="4"/>
      <c r="O18" s="130"/>
      <c r="P18" s="30">
        <f>SUM(F18:O18)</f>
        <v>60</v>
      </c>
      <c r="Q18" s="379">
        <f>COUNTIF(F18:O18,"&gt;0")</f>
        <v>2</v>
      </c>
      <c r="R18" s="380">
        <f>P18</f>
        <v>60</v>
      </c>
    </row>
    <row r="19" spans="1:18" ht="13.5" customHeight="1" thickBot="1">
      <c r="A19" s="129">
        <v>14</v>
      </c>
      <c r="B19" s="96" t="s">
        <v>172</v>
      </c>
      <c r="C19" s="96" t="s">
        <v>82</v>
      </c>
      <c r="D19" s="96" t="s">
        <v>87</v>
      </c>
      <c r="E19" s="96" t="s">
        <v>88</v>
      </c>
      <c r="F19" s="5" t="s">
        <v>224</v>
      </c>
      <c r="G19" s="4">
        <v>19</v>
      </c>
      <c r="H19" s="5" t="s">
        <v>224</v>
      </c>
      <c r="I19" s="4" t="s">
        <v>224</v>
      </c>
      <c r="J19" s="4">
        <v>8</v>
      </c>
      <c r="K19" s="4">
        <v>15</v>
      </c>
      <c r="L19" s="4">
        <v>17</v>
      </c>
      <c r="M19" s="4" t="s">
        <v>224</v>
      </c>
      <c r="N19" s="4"/>
      <c r="O19" s="130"/>
      <c r="P19" s="30">
        <f>SUM(F19:O19)</f>
        <v>59</v>
      </c>
      <c r="Q19" s="379">
        <f>COUNTIF(F19:O19,"&gt;0")</f>
        <v>4</v>
      </c>
      <c r="R19" s="380">
        <f>P19</f>
        <v>59</v>
      </c>
    </row>
    <row r="20" spans="1:18" ht="13.5" customHeight="1" thickBot="1">
      <c r="A20" s="129">
        <v>15</v>
      </c>
      <c r="B20" s="20" t="s">
        <v>240</v>
      </c>
      <c r="C20" s="20" t="s">
        <v>241</v>
      </c>
      <c r="D20" s="96" t="s">
        <v>81</v>
      </c>
      <c r="E20" s="96" t="s">
        <v>26</v>
      </c>
      <c r="F20" s="4" t="s">
        <v>224</v>
      </c>
      <c r="G20" s="5" t="s">
        <v>224</v>
      </c>
      <c r="H20" s="5" t="s">
        <v>224</v>
      </c>
      <c r="I20" s="5">
        <v>25</v>
      </c>
      <c r="J20" s="5" t="s">
        <v>224</v>
      </c>
      <c r="K20" s="5" t="s">
        <v>224</v>
      </c>
      <c r="L20" s="5" t="s">
        <v>224</v>
      </c>
      <c r="M20" s="5">
        <v>27</v>
      </c>
      <c r="N20" s="5"/>
      <c r="O20" s="131"/>
      <c r="P20" s="30">
        <f>SUM(F20:O20)</f>
        <v>52</v>
      </c>
      <c r="Q20" s="379">
        <f>COUNTIF(F20:O20,"&gt;0")</f>
        <v>2</v>
      </c>
      <c r="R20" s="380">
        <f>P20</f>
        <v>52</v>
      </c>
    </row>
    <row r="21" spans="1:18" ht="13.5" customHeight="1" thickBot="1">
      <c r="A21" s="129">
        <v>16</v>
      </c>
      <c r="B21" s="96" t="s">
        <v>180</v>
      </c>
      <c r="C21" s="96" t="s">
        <v>181</v>
      </c>
      <c r="D21" s="96" t="s">
        <v>85</v>
      </c>
      <c r="E21" s="96" t="s">
        <v>33</v>
      </c>
      <c r="F21" s="4">
        <v>11</v>
      </c>
      <c r="G21" s="5">
        <v>4</v>
      </c>
      <c r="H21" s="4">
        <v>9</v>
      </c>
      <c r="I21" s="4">
        <v>7</v>
      </c>
      <c r="J21" s="4">
        <v>9</v>
      </c>
      <c r="K21" s="4" t="s">
        <v>224</v>
      </c>
      <c r="L21" s="4" t="s">
        <v>224</v>
      </c>
      <c r="M21" s="4">
        <v>9</v>
      </c>
      <c r="N21" s="4"/>
      <c r="O21" s="130"/>
      <c r="P21" s="30">
        <f>SUM(F21:O21)</f>
        <v>49</v>
      </c>
      <c r="Q21" s="379">
        <f>COUNTIF(F21:O21,"&gt;0")</f>
        <v>6</v>
      </c>
      <c r="R21" s="380">
        <f>P21</f>
        <v>49</v>
      </c>
    </row>
    <row r="22" spans="1:18" ht="13.5" customHeight="1" thickBot="1">
      <c r="A22" s="129">
        <v>17</v>
      </c>
      <c r="B22" s="96" t="s">
        <v>182</v>
      </c>
      <c r="C22" s="96" t="s">
        <v>183</v>
      </c>
      <c r="D22" s="96" t="s">
        <v>49</v>
      </c>
      <c r="E22" s="96" t="s">
        <v>72</v>
      </c>
      <c r="F22" s="4" t="s">
        <v>224</v>
      </c>
      <c r="G22" s="4" t="s">
        <v>224</v>
      </c>
      <c r="H22" s="4">
        <v>19</v>
      </c>
      <c r="I22" s="4">
        <v>17</v>
      </c>
      <c r="J22" s="4" t="s">
        <v>224</v>
      </c>
      <c r="K22" s="4" t="s">
        <v>224</v>
      </c>
      <c r="L22" s="5" t="s">
        <v>224</v>
      </c>
      <c r="M22" s="5">
        <v>13</v>
      </c>
      <c r="N22" s="5"/>
      <c r="O22" s="131"/>
      <c r="P22" s="30">
        <f aca="true" t="shared" si="0" ref="P22:P42">SUM(F22:O22)</f>
        <v>49</v>
      </c>
      <c r="Q22" s="379">
        <f aca="true" t="shared" si="1" ref="Q22:Q42">COUNTIF(F22:O22,"&gt;0")</f>
        <v>3</v>
      </c>
      <c r="R22" s="380">
        <f aca="true" t="shared" si="2" ref="R22:R42">P22</f>
        <v>49</v>
      </c>
    </row>
    <row r="23" spans="1:18" ht="13.5" customHeight="1" thickBot="1">
      <c r="A23" s="129">
        <v>18</v>
      </c>
      <c r="B23" s="96" t="s">
        <v>175</v>
      </c>
      <c r="C23" s="96" t="s">
        <v>80</v>
      </c>
      <c r="D23" s="96" t="s">
        <v>77</v>
      </c>
      <c r="E23" s="96" t="s">
        <v>78</v>
      </c>
      <c r="F23" s="4">
        <v>9</v>
      </c>
      <c r="G23" s="4">
        <v>6</v>
      </c>
      <c r="H23" s="4">
        <v>17</v>
      </c>
      <c r="I23" s="4">
        <v>8</v>
      </c>
      <c r="J23" s="4" t="s">
        <v>230</v>
      </c>
      <c r="K23" s="4" t="s">
        <v>224</v>
      </c>
      <c r="L23" s="4" t="s">
        <v>224</v>
      </c>
      <c r="M23" s="4" t="s">
        <v>224</v>
      </c>
      <c r="N23" s="4"/>
      <c r="O23" s="130"/>
      <c r="P23" s="30">
        <f t="shared" si="0"/>
        <v>40</v>
      </c>
      <c r="Q23" s="379">
        <f t="shared" si="1"/>
        <v>4</v>
      </c>
      <c r="R23" s="380">
        <f t="shared" si="2"/>
        <v>40</v>
      </c>
    </row>
    <row r="24" spans="1:18" ht="13.5" customHeight="1" thickBot="1">
      <c r="A24" s="129">
        <v>19</v>
      </c>
      <c r="B24" s="96" t="s">
        <v>174</v>
      </c>
      <c r="C24" s="96" t="s">
        <v>113</v>
      </c>
      <c r="D24" s="96" t="s">
        <v>40</v>
      </c>
      <c r="E24" s="96" t="s">
        <v>41</v>
      </c>
      <c r="F24" s="5" t="s">
        <v>224</v>
      </c>
      <c r="G24" s="4">
        <v>35</v>
      </c>
      <c r="H24" s="4" t="s">
        <v>224</v>
      </c>
      <c r="I24" s="4" t="s">
        <v>224</v>
      </c>
      <c r="J24" s="4" t="s">
        <v>224</v>
      </c>
      <c r="K24" s="4" t="s">
        <v>224</v>
      </c>
      <c r="L24" s="4" t="s">
        <v>224</v>
      </c>
      <c r="M24" s="4" t="s">
        <v>224</v>
      </c>
      <c r="N24" s="4"/>
      <c r="O24" s="130"/>
      <c r="P24" s="30">
        <f t="shared" si="0"/>
        <v>35</v>
      </c>
      <c r="Q24" s="379">
        <f t="shared" si="1"/>
        <v>1</v>
      </c>
      <c r="R24" s="380">
        <f t="shared" si="2"/>
        <v>35</v>
      </c>
    </row>
    <row r="25" spans="1:18" ht="13.5" customHeight="1" thickBot="1">
      <c r="A25" s="129">
        <v>20</v>
      </c>
      <c r="B25" s="96" t="s">
        <v>184</v>
      </c>
      <c r="C25" s="96" t="s">
        <v>86</v>
      </c>
      <c r="D25" s="96" t="s">
        <v>164</v>
      </c>
      <c r="E25" s="96" t="s">
        <v>26</v>
      </c>
      <c r="F25" s="5" t="s">
        <v>224</v>
      </c>
      <c r="G25" s="4">
        <v>3</v>
      </c>
      <c r="H25" s="5">
        <v>15</v>
      </c>
      <c r="I25" s="5">
        <v>6</v>
      </c>
      <c r="J25" s="5">
        <v>7</v>
      </c>
      <c r="K25" s="5"/>
      <c r="L25" s="5" t="s">
        <v>224</v>
      </c>
      <c r="M25" s="5" t="s">
        <v>224</v>
      </c>
      <c r="N25" s="5"/>
      <c r="O25" s="131"/>
      <c r="P25" s="30">
        <f t="shared" si="0"/>
        <v>31</v>
      </c>
      <c r="Q25" s="379">
        <f t="shared" si="1"/>
        <v>4</v>
      </c>
      <c r="R25" s="380">
        <f t="shared" si="2"/>
        <v>31</v>
      </c>
    </row>
    <row r="26" spans="1:18" ht="13.5" customHeight="1" thickBot="1">
      <c r="A26" s="129">
        <v>21</v>
      </c>
      <c r="B26" s="346" t="s">
        <v>382</v>
      </c>
      <c r="C26" s="346" t="s">
        <v>247</v>
      </c>
      <c r="D26" s="346" t="s">
        <v>383</v>
      </c>
      <c r="E26" s="346" t="s">
        <v>384</v>
      </c>
      <c r="F26" s="4" t="s">
        <v>224</v>
      </c>
      <c r="G26" s="5" t="s">
        <v>224</v>
      </c>
      <c r="H26" s="5" t="s">
        <v>224</v>
      </c>
      <c r="I26" s="4" t="s">
        <v>224</v>
      </c>
      <c r="J26" s="4" t="s">
        <v>224</v>
      </c>
      <c r="K26" s="4" t="s">
        <v>224</v>
      </c>
      <c r="L26" s="4">
        <v>11</v>
      </c>
      <c r="M26" s="4">
        <v>15</v>
      </c>
      <c r="N26" s="4"/>
      <c r="O26" s="130"/>
      <c r="P26" s="30">
        <f t="shared" si="0"/>
        <v>26</v>
      </c>
      <c r="Q26" s="379">
        <f t="shared" si="1"/>
        <v>2</v>
      </c>
      <c r="R26" s="380">
        <f t="shared" si="2"/>
        <v>26</v>
      </c>
    </row>
    <row r="27" spans="1:18" ht="13.5" customHeight="1" thickBot="1">
      <c r="A27" s="129">
        <v>22</v>
      </c>
      <c r="B27" s="126" t="s">
        <v>379</v>
      </c>
      <c r="C27" s="126" t="s">
        <v>380</v>
      </c>
      <c r="D27" s="126" t="s">
        <v>381</v>
      </c>
      <c r="E27" s="126" t="s">
        <v>283</v>
      </c>
      <c r="F27" s="4" t="s">
        <v>224</v>
      </c>
      <c r="G27" s="5" t="s">
        <v>224</v>
      </c>
      <c r="H27" s="5" t="s">
        <v>224</v>
      </c>
      <c r="I27" s="5" t="s">
        <v>224</v>
      </c>
      <c r="J27" s="5" t="s">
        <v>224</v>
      </c>
      <c r="K27" s="5" t="s">
        <v>224</v>
      </c>
      <c r="L27" s="5">
        <v>25</v>
      </c>
      <c r="M27" s="5" t="s">
        <v>224</v>
      </c>
      <c r="N27" s="5"/>
      <c r="O27" s="131"/>
      <c r="P27" s="30">
        <f t="shared" si="0"/>
        <v>25</v>
      </c>
      <c r="Q27" s="379">
        <f t="shared" si="1"/>
        <v>1</v>
      </c>
      <c r="R27" s="380">
        <f t="shared" si="2"/>
        <v>25</v>
      </c>
    </row>
    <row r="28" spans="1:18" ht="13.5" customHeight="1" thickBot="1">
      <c r="A28" s="129">
        <v>23</v>
      </c>
      <c r="B28" s="20" t="s">
        <v>242</v>
      </c>
      <c r="C28" s="20" t="s">
        <v>243</v>
      </c>
      <c r="D28" s="20" t="s">
        <v>244</v>
      </c>
      <c r="E28" s="20" t="s">
        <v>245</v>
      </c>
      <c r="F28" s="5" t="s">
        <v>224</v>
      </c>
      <c r="G28" s="5" t="s">
        <v>224</v>
      </c>
      <c r="H28" s="5" t="s">
        <v>224</v>
      </c>
      <c r="I28" s="4">
        <v>21</v>
      </c>
      <c r="J28" s="4" t="s">
        <v>224</v>
      </c>
      <c r="K28" s="4" t="s">
        <v>224</v>
      </c>
      <c r="L28" s="5" t="s">
        <v>224</v>
      </c>
      <c r="M28" s="5" t="s">
        <v>224</v>
      </c>
      <c r="N28" s="5"/>
      <c r="O28" s="131"/>
      <c r="P28" s="30">
        <f t="shared" si="0"/>
        <v>21</v>
      </c>
      <c r="Q28" s="379">
        <f t="shared" si="1"/>
        <v>1</v>
      </c>
      <c r="R28" s="380">
        <f t="shared" si="2"/>
        <v>21</v>
      </c>
    </row>
    <row r="29" spans="1:18" ht="13.5" customHeight="1" thickBot="1">
      <c r="A29" s="129">
        <v>24</v>
      </c>
      <c r="B29" s="96" t="s">
        <v>190</v>
      </c>
      <c r="C29" s="96" t="s">
        <v>62</v>
      </c>
      <c r="D29" s="96" t="s">
        <v>85</v>
      </c>
      <c r="E29" s="96" t="s">
        <v>33</v>
      </c>
      <c r="F29" s="5">
        <v>8</v>
      </c>
      <c r="G29" s="4" t="s">
        <v>224</v>
      </c>
      <c r="H29" s="4" t="s">
        <v>224</v>
      </c>
      <c r="I29" s="5"/>
      <c r="J29" s="5">
        <v>6</v>
      </c>
      <c r="K29" s="5" t="s">
        <v>224</v>
      </c>
      <c r="L29" s="4" t="s">
        <v>224</v>
      </c>
      <c r="M29" s="4" t="s">
        <v>224</v>
      </c>
      <c r="N29" s="4"/>
      <c r="O29" s="130"/>
      <c r="P29" s="30">
        <f t="shared" si="0"/>
        <v>14</v>
      </c>
      <c r="Q29" s="379">
        <f t="shared" si="1"/>
        <v>2</v>
      </c>
      <c r="R29" s="380">
        <f t="shared" si="2"/>
        <v>14</v>
      </c>
    </row>
    <row r="30" spans="1:18" ht="13.5" customHeight="1" thickBot="1">
      <c r="A30" s="129">
        <v>25</v>
      </c>
      <c r="B30" s="96" t="s">
        <v>101</v>
      </c>
      <c r="C30" s="96" t="s">
        <v>185</v>
      </c>
      <c r="D30" s="96" t="s">
        <v>165</v>
      </c>
      <c r="E30" s="96" t="s">
        <v>166</v>
      </c>
      <c r="F30" s="4" t="s">
        <v>224</v>
      </c>
      <c r="G30" s="5" t="s">
        <v>224</v>
      </c>
      <c r="H30" s="4">
        <v>13</v>
      </c>
      <c r="I30" s="4" t="s">
        <v>224</v>
      </c>
      <c r="J30" s="4" t="s">
        <v>224</v>
      </c>
      <c r="K30" s="4" t="s">
        <v>224</v>
      </c>
      <c r="L30" s="5" t="s">
        <v>224</v>
      </c>
      <c r="M30" s="5" t="s">
        <v>224</v>
      </c>
      <c r="N30" s="5"/>
      <c r="O30" s="131"/>
      <c r="P30" s="30">
        <f t="shared" si="0"/>
        <v>13</v>
      </c>
      <c r="Q30" s="379">
        <f t="shared" si="1"/>
        <v>1</v>
      </c>
      <c r="R30" s="380">
        <f t="shared" si="2"/>
        <v>13</v>
      </c>
    </row>
    <row r="31" spans="1:18" ht="13.5" customHeight="1" thickBot="1">
      <c r="A31" s="129">
        <v>26</v>
      </c>
      <c r="B31" s="96" t="s">
        <v>186</v>
      </c>
      <c r="C31" s="96" t="s">
        <v>37</v>
      </c>
      <c r="D31" s="96" t="s">
        <v>81</v>
      </c>
      <c r="E31" s="96" t="s">
        <v>26</v>
      </c>
      <c r="F31" s="4" t="s">
        <v>224</v>
      </c>
      <c r="G31" s="4">
        <v>13</v>
      </c>
      <c r="H31" s="5" t="s">
        <v>224</v>
      </c>
      <c r="I31" s="4" t="s">
        <v>224</v>
      </c>
      <c r="J31" s="4" t="s">
        <v>224</v>
      </c>
      <c r="K31" s="4" t="s">
        <v>224</v>
      </c>
      <c r="L31" s="4" t="s">
        <v>224</v>
      </c>
      <c r="M31" s="4" t="s">
        <v>224</v>
      </c>
      <c r="N31" s="4"/>
      <c r="O31" s="130"/>
      <c r="P31" s="30">
        <f t="shared" si="0"/>
        <v>13</v>
      </c>
      <c r="Q31" s="379">
        <f t="shared" si="1"/>
        <v>1</v>
      </c>
      <c r="R31" s="380">
        <f t="shared" si="2"/>
        <v>13</v>
      </c>
    </row>
    <row r="32" spans="1:18" ht="13.5" customHeight="1" thickBot="1">
      <c r="A32" s="129">
        <v>27</v>
      </c>
      <c r="B32" s="96" t="s">
        <v>187</v>
      </c>
      <c r="C32" s="96" t="s">
        <v>112</v>
      </c>
      <c r="D32" s="96" t="s">
        <v>85</v>
      </c>
      <c r="E32" s="96" t="s">
        <v>33</v>
      </c>
      <c r="F32" s="5">
        <v>13</v>
      </c>
      <c r="G32" s="5" t="s">
        <v>224</v>
      </c>
      <c r="H32" s="5" t="s">
        <v>224</v>
      </c>
      <c r="I32" s="4" t="s">
        <v>224</v>
      </c>
      <c r="J32" s="4" t="s">
        <v>224</v>
      </c>
      <c r="K32" s="4" t="s">
        <v>224</v>
      </c>
      <c r="L32" s="4" t="s">
        <v>224</v>
      </c>
      <c r="M32" s="4" t="s">
        <v>224</v>
      </c>
      <c r="N32" s="4"/>
      <c r="O32" s="130"/>
      <c r="P32" s="30">
        <f t="shared" si="0"/>
        <v>13</v>
      </c>
      <c r="Q32" s="379">
        <f t="shared" si="1"/>
        <v>1</v>
      </c>
      <c r="R32" s="380">
        <f t="shared" si="2"/>
        <v>13</v>
      </c>
    </row>
    <row r="33" spans="1:18" ht="13.5" customHeight="1" thickBot="1">
      <c r="A33" s="129">
        <v>28</v>
      </c>
      <c r="B33" s="96" t="s">
        <v>188</v>
      </c>
      <c r="C33" s="96" t="s">
        <v>62</v>
      </c>
      <c r="D33" s="96" t="s">
        <v>165</v>
      </c>
      <c r="E33" s="96" t="s">
        <v>166</v>
      </c>
      <c r="F33" s="5" t="s">
        <v>224</v>
      </c>
      <c r="G33" s="4" t="s">
        <v>224</v>
      </c>
      <c r="H33" s="4">
        <v>11</v>
      </c>
      <c r="I33" s="5" t="s">
        <v>224</v>
      </c>
      <c r="J33" s="5" t="s">
        <v>224</v>
      </c>
      <c r="K33" s="5" t="s">
        <v>224</v>
      </c>
      <c r="L33" s="4" t="s">
        <v>224</v>
      </c>
      <c r="M33" s="4" t="s">
        <v>224</v>
      </c>
      <c r="N33" s="4"/>
      <c r="O33" s="130"/>
      <c r="P33" s="30">
        <f t="shared" si="0"/>
        <v>11</v>
      </c>
      <c r="Q33" s="379">
        <f t="shared" si="1"/>
        <v>1</v>
      </c>
      <c r="R33" s="380">
        <f t="shared" si="2"/>
        <v>11</v>
      </c>
    </row>
    <row r="34" spans="1:18" ht="13.5" customHeight="1" thickBot="1">
      <c r="A34" s="129">
        <v>29</v>
      </c>
      <c r="B34" s="126" t="s">
        <v>286</v>
      </c>
      <c r="C34" s="126" t="s">
        <v>284</v>
      </c>
      <c r="D34" s="126" t="s">
        <v>285</v>
      </c>
      <c r="E34" s="126" t="s">
        <v>233</v>
      </c>
      <c r="F34" s="5" t="s">
        <v>224</v>
      </c>
      <c r="G34" s="5" t="s">
        <v>224</v>
      </c>
      <c r="H34" s="5" t="s">
        <v>224</v>
      </c>
      <c r="I34" s="4" t="s">
        <v>224</v>
      </c>
      <c r="J34" s="4" t="s">
        <v>230</v>
      </c>
      <c r="K34" s="4">
        <v>11</v>
      </c>
      <c r="L34" s="5" t="s">
        <v>224</v>
      </c>
      <c r="M34" s="5" t="s">
        <v>224</v>
      </c>
      <c r="N34" s="5"/>
      <c r="O34" s="131"/>
      <c r="P34" s="30">
        <f t="shared" si="0"/>
        <v>11</v>
      </c>
      <c r="Q34" s="379">
        <f t="shared" si="1"/>
        <v>1</v>
      </c>
      <c r="R34" s="380">
        <f t="shared" si="2"/>
        <v>11</v>
      </c>
    </row>
    <row r="35" spans="1:18" ht="13.5" customHeight="1" thickBot="1">
      <c r="A35" s="129">
        <v>30</v>
      </c>
      <c r="B35" s="96" t="s">
        <v>61</v>
      </c>
      <c r="C35" s="96" t="s">
        <v>189</v>
      </c>
      <c r="D35" s="96" t="s">
        <v>165</v>
      </c>
      <c r="E35" s="96" t="s">
        <v>166</v>
      </c>
      <c r="F35" s="5" t="s">
        <v>224</v>
      </c>
      <c r="G35" s="4" t="s">
        <v>224</v>
      </c>
      <c r="H35" s="5">
        <v>9</v>
      </c>
      <c r="I35" s="5" t="s">
        <v>224</v>
      </c>
      <c r="J35" s="5" t="s">
        <v>224</v>
      </c>
      <c r="K35" s="5" t="s">
        <v>224</v>
      </c>
      <c r="L35" s="4" t="s">
        <v>224</v>
      </c>
      <c r="M35" s="4" t="s">
        <v>224</v>
      </c>
      <c r="N35" s="4"/>
      <c r="O35" s="130"/>
      <c r="P35" s="30">
        <f t="shared" si="0"/>
        <v>9</v>
      </c>
      <c r="Q35" s="379">
        <f t="shared" si="1"/>
        <v>1</v>
      </c>
      <c r="R35" s="380">
        <f t="shared" si="2"/>
        <v>9</v>
      </c>
    </row>
    <row r="36" spans="1:18" ht="13.5" customHeight="1" thickBot="1">
      <c r="A36" s="129">
        <v>31</v>
      </c>
      <c r="B36" s="96" t="s">
        <v>191</v>
      </c>
      <c r="C36" s="96" t="s">
        <v>192</v>
      </c>
      <c r="D36" s="96" t="s">
        <v>85</v>
      </c>
      <c r="E36" s="96" t="s">
        <v>33</v>
      </c>
      <c r="F36" s="4" t="s">
        <v>224</v>
      </c>
      <c r="G36" s="5" t="s">
        <v>224</v>
      </c>
      <c r="H36" s="5">
        <v>7</v>
      </c>
      <c r="I36" s="5" t="s">
        <v>224</v>
      </c>
      <c r="J36" s="5" t="s">
        <v>224</v>
      </c>
      <c r="K36" s="5" t="s">
        <v>224</v>
      </c>
      <c r="L36" s="5" t="s">
        <v>224</v>
      </c>
      <c r="M36" s="5" t="s">
        <v>224</v>
      </c>
      <c r="N36" s="5"/>
      <c r="O36" s="131"/>
      <c r="P36" s="30">
        <f t="shared" si="0"/>
        <v>7</v>
      </c>
      <c r="Q36" s="379">
        <f t="shared" si="1"/>
        <v>1</v>
      </c>
      <c r="R36" s="380">
        <f t="shared" si="2"/>
        <v>7</v>
      </c>
    </row>
    <row r="37" spans="1:18" ht="13.5" customHeight="1" thickBot="1">
      <c r="A37" s="129">
        <v>32</v>
      </c>
      <c r="B37" s="96" t="s">
        <v>193</v>
      </c>
      <c r="C37" s="96" t="s">
        <v>48</v>
      </c>
      <c r="D37" s="96" t="s">
        <v>69</v>
      </c>
      <c r="E37" s="96" t="s">
        <v>26</v>
      </c>
      <c r="F37" s="5" t="s">
        <v>224</v>
      </c>
      <c r="G37" s="4">
        <v>7</v>
      </c>
      <c r="H37" s="5" t="s">
        <v>224</v>
      </c>
      <c r="I37" s="4" t="s">
        <v>224</v>
      </c>
      <c r="J37" s="4" t="s">
        <v>224</v>
      </c>
      <c r="K37" s="4" t="s">
        <v>224</v>
      </c>
      <c r="L37" s="5" t="s">
        <v>224</v>
      </c>
      <c r="M37" s="5" t="s">
        <v>224</v>
      </c>
      <c r="N37" s="5"/>
      <c r="O37" s="131"/>
      <c r="P37" s="30">
        <f t="shared" si="0"/>
        <v>7</v>
      </c>
      <c r="Q37" s="379">
        <f t="shared" si="1"/>
        <v>1</v>
      </c>
      <c r="R37" s="380">
        <f t="shared" si="2"/>
        <v>7</v>
      </c>
    </row>
    <row r="38" spans="1:18" ht="13.5" customHeight="1" thickBot="1">
      <c r="A38" s="129">
        <v>33</v>
      </c>
      <c r="B38" s="347" t="s">
        <v>194</v>
      </c>
      <c r="C38" s="347" t="s">
        <v>195</v>
      </c>
      <c r="D38" s="347" t="s">
        <v>81</v>
      </c>
      <c r="E38" s="347" t="s">
        <v>26</v>
      </c>
      <c r="F38" s="4" t="s">
        <v>224</v>
      </c>
      <c r="G38" s="4">
        <v>5</v>
      </c>
      <c r="H38" s="4" t="s">
        <v>224</v>
      </c>
      <c r="I38" s="5" t="s">
        <v>224</v>
      </c>
      <c r="J38" s="5" t="s">
        <v>224</v>
      </c>
      <c r="K38" s="5" t="s">
        <v>224</v>
      </c>
      <c r="L38" s="5" t="s">
        <v>224</v>
      </c>
      <c r="M38" s="5" t="s">
        <v>224</v>
      </c>
      <c r="N38" s="5"/>
      <c r="O38" s="131"/>
      <c r="P38" s="30">
        <f t="shared" si="0"/>
        <v>5</v>
      </c>
      <c r="Q38" s="379">
        <f t="shared" si="1"/>
        <v>1</v>
      </c>
      <c r="R38" s="380">
        <f t="shared" si="2"/>
        <v>5</v>
      </c>
    </row>
    <row r="39" spans="1:18" ht="13.5" customHeight="1" thickBot="1">
      <c r="A39" s="344">
        <v>34</v>
      </c>
      <c r="B39" s="20" t="s">
        <v>246</v>
      </c>
      <c r="C39" s="20" t="s">
        <v>247</v>
      </c>
      <c r="D39" s="96" t="s">
        <v>165</v>
      </c>
      <c r="E39" s="96" t="s">
        <v>166</v>
      </c>
      <c r="F39" s="36" t="s">
        <v>224</v>
      </c>
      <c r="G39" s="5" t="s">
        <v>224</v>
      </c>
      <c r="H39" s="5" t="s">
        <v>224</v>
      </c>
      <c r="I39" s="4">
        <v>5</v>
      </c>
      <c r="J39" s="4" t="s">
        <v>224</v>
      </c>
      <c r="K39" s="4" t="s">
        <v>224</v>
      </c>
      <c r="L39" s="4" t="s">
        <v>224</v>
      </c>
      <c r="M39" s="4" t="s">
        <v>224</v>
      </c>
      <c r="N39" s="4"/>
      <c r="O39" s="130"/>
      <c r="P39" s="30">
        <f t="shared" si="0"/>
        <v>5</v>
      </c>
      <c r="Q39" s="379">
        <f t="shared" si="1"/>
        <v>1</v>
      </c>
      <c r="R39" s="380">
        <f t="shared" si="2"/>
        <v>5</v>
      </c>
    </row>
    <row r="40" spans="1:18" ht="13.5" customHeight="1" thickBot="1">
      <c r="A40" s="129"/>
      <c r="B40" s="345"/>
      <c r="C40" s="345"/>
      <c r="D40" s="345"/>
      <c r="E40" s="345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0"/>
        <v>0</v>
      </c>
      <c r="Q40" s="379">
        <f t="shared" si="1"/>
        <v>0</v>
      </c>
      <c r="R40" s="380">
        <f t="shared" si="2"/>
        <v>0</v>
      </c>
    </row>
    <row r="41" spans="1:18" ht="13.5" customHeight="1" thickBot="1">
      <c r="A41" s="129"/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0"/>
        <v>0</v>
      </c>
      <c r="Q41" s="379">
        <f t="shared" si="1"/>
        <v>0</v>
      </c>
      <c r="R41" s="380">
        <f t="shared" si="2"/>
        <v>0</v>
      </c>
    </row>
    <row r="42" spans="1:18" ht="13.5" customHeight="1" thickBot="1">
      <c r="A42" s="93"/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0"/>
        <v>0</v>
      </c>
      <c r="Q42" s="381">
        <f t="shared" si="1"/>
        <v>0</v>
      </c>
      <c r="R42" s="382">
        <f t="shared" si="2"/>
        <v>0</v>
      </c>
    </row>
    <row r="43" spans="6:17" ht="13.5" customHeight="1" thickBot="1">
      <c r="F43" s="139">
        <f aca="true" t="shared" si="3" ref="F43:P43">SUM(F6:F42)</f>
        <v>253</v>
      </c>
      <c r="G43" s="89">
        <f t="shared" si="3"/>
        <v>278</v>
      </c>
      <c r="H43" s="89">
        <f t="shared" si="3"/>
        <v>261</v>
      </c>
      <c r="I43" s="89">
        <f t="shared" si="3"/>
        <v>275</v>
      </c>
      <c r="J43" s="89">
        <f t="shared" si="3"/>
        <v>266</v>
      </c>
      <c r="K43" s="89">
        <f t="shared" si="3"/>
        <v>236</v>
      </c>
      <c r="L43" s="89">
        <f t="shared" si="3"/>
        <v>245</v>
      </c>
      <c r="M43" s="89">
        <f t="shared" si="3"/>
        <v>245</v>
      </c>
      <c r="N43" s="89">
        <f t="shared" si="3"/>
        <v>0</v>
      </c>
      <c r="O43" s="89">
        <f t="shared" si="3"/>
        <v>0</v>
      </c>
      <c r="P43" s="31">
        <f t="shared" si="3"/>
        <v>2059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13</v>
      </c>
      <c r="G44" s="16">
        <f aca="true" t="shared" si="4" ref="G44:O44">COUNTIF(G6:G42,"&gt;0")</f>
        <v>18</v>
      </c>
      <c r="H44" s="16">
        <f t="shared" si="4"/>
        <v>14</v>
      </c>
      <c r="I44" s="16">
        <f t="shared" si="4"/>
        <v>17</v>
      </c>
      <c r="J44" s="16">
        <f t="shared" si="4"/>
        <v>15</v>
      </c>
      <c r="K44" s="16">
        <f t="shared" si="4"/>
        <v>11</v>
      </c>
      <c r="L44" s="16">
        <f t="shared" si="4"/>
        <v>12</v>
      </c>
      <c r="M44" s="16">
        <f t="shared" si="4"/>
        <v>12</v>
      </c>
      <c r="N44" s="16">
        <f t="shared" si="4"/>
        <v>0</v>
      </c>
      <c r="O44" s="16">
        <f t="shared" si="4"/>
        <v>0</v>
      </c>
      <c r="P44" s="179">
        <f>SUM(F44:O44)</f>
        <v>112</v>
      </c>
      <c r="Q44" s="187">
        <f>SUM(Q6:Q43)</f>
        <v>112</v>
      </c>
    </row>
    <row r="47" spans="3:16" ht="14.25" customHeight="1">
      <c r="C47" s="405" t="s">
        <v>163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159" t="s">
        <v>229</v>
      </c>
      <c r="J49" s="159" t="s">
        <v>278</v>
      </c>
      <c r="K49" s="307" t="s">
        <v>221</v>
      </c>
      <c r="L49" s="307" t="s">
        <v>385</v>
      </c>
      <c r="M49" s="307" t="s">
        <v>400</v>
      </c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10"/>
      <c r="D50" s="111"/>
      <c r="E50" s="112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34"/>
      <c r="Q50" s="391"/>
      <c r="R50" s="376"/>
    </row>
    <row r="51" spans="1:18" ht="13.5" customHeight="1">
      <c r="A51" s="68"/>
      <c r="B51" s="69"/>
      <c r="C51" s="42">
        <v>1</v>
      </c>
      <c r="D51" s="118" t="s">
        <v>81</v>
      </c>
      <c r="E51" s="118" t="s">
        <v>26</v>
      </c>
      <c r="F51" s="403">
        <v>10</v>
      </c>
      <c r="G51" s="97">
        <v>10</v>
      </c>
      <c r="H51" s="11">
        <v>10</v>
      </c>
      <c r="I51" s="325">
        <v>7</v>
      </c>
      <c r="J51" s="11">
        <v>10</v>
      </c>
      <c r="K51" s="71">
        <v>10</v>
      </c>
      <c r="L51" s="71">
        <v>10</v>
      </c>
      <c r="M51" s="71">
        <v>10</v>
      </c>
      <c r="N51" s="71"/>
      <c r="O51" s="91"/>
      <c r="P51" s="151">
        <f aca="true" t="shared" si="5" ref="P51:P59">SUM(F51:O51)</f>
        <v>77</v>
      </c>
      <c r="Q51" s="385">
        <f aca="true" t="shared" si="6" ref="Q51:Q59">COUNTIF(F51:O51,"&gt;0")</f>
        <v>8</v>
      </c>
      <c r="R51" s="109">
        <f>SUM(F51:O51)-F51</f>
        <v>67</v>
      </c>
    </row>
    <row r="52" spans="3:18" ht="13.5" customHeight="1">
      <c r="C52" s="43">
        <v>2</v>
      </c>
      <c r="D52" s="96" t="s">
        <v>164</v>
      </c>
      <c r="E52" s="96" t="s">
        <v>26</v>
      </c>
      <c r="F52" s="100" t="s">
        <v>224</v>
      </c>
      <c r="G52" s="100">
        <v>7</v>
      </c>
      <c r="H52" s="4">
        <v>5</v>
      </c>
      <c r="I52" s="4">
        <v>3</v>
      </c>
      <c r="J52" s="4">
        <v>7</v>
      </c>
      <c r="K52" s="311" t="s">
        <v>224</v>
      </c>
      <c r="L52" s="311" t="s">
        <v>224</v>
      </c>
      <c r="M52" s="311" t="s">
        <v>224</v>
      </c>
      <c r="N52" s="72"/>
      <c r="O52" s="92"/>
      <c r="P52" s="79">
        <f t="shared" si="5"/>
        <v>22</v>
      </c>
      <c r="Q52" s="385">
        <f t="shared" si="6"/>
        <v>4</v>
      </c>
      <c r="R52" s="109">
        <f aca="true" t="shared" si="7" ref="R52:R59">SUM(F52:O52)</f>
        <v>22</v>
      </c>
    </row>
    <row r="53" spans="3:18" ht="13.5" customHeight="1">
      <c r="C53" s="43">
        <v>3</v>
      </c>
      <c r="D53" s="96" t="s">
        <v>85</v>
      </c>
      <c r="E53" s="96" t="s">
        <v>33</v>
      </c>
      <c r="F53" s="100">
        <v>7</v>
      </c>
      <c r="G53" s="100" t="s">
        <v>224</v>
      </c>
      <c r="H53" s="4">
        <v>2</v>
      </c>
      <c r="I53" s="4" t="s">
        <v>224</v>
      </c>
      <c r="J53" s="4">
        <v>5</v>
      </c>
      <c r="K53" s="311" t="s">
        <v>224</v>
      </c>
      <c r="L53" s="311" t="s">
        <v>224</v>
      </c>
      <c r="M53" s="311" t="s">
        <v>224</v>
      </c>
      <c r="N53" s="72"/>
      <c r="O53" s="92"/>
      <c r="P53" s="79">
        <f t="shared" si="5"/>
        <v>14</v>
      </c>
      <c r="Q53" s="385">
        <f t="shared" si="6"/>
        <v>3</v>
      </c>
      <c r="R53" s="109">
        <f t="shared" si="7"/>
        <v>14</v>
      </c>
    </row>
    <row r="54" spans="3:18" ht="13.5" customHeight="1">
      <c r="C54" s="43">
        <v>4</v>
      </c>
      <c r="D54" s="96" t="s">
        <v>77</v>
      </c>
      <c r="E54" s="96" t="s">
        <v>78</v>
      </c>
      <c r="F54" s="100" t="s">
        <v>224</v>
      </c>
      <c r="G54" s="100">
        <v>5</v>
      </c>
      <c r="H54" s="4">
        <v>4</v>
      </c>
      <c r="I54" s="4">
        <v>4</v>
      </c>
      <c r="J54" s="4" t="s">
        <v>224</v>
      </c>
      <c r="K54" s="311" t="s">
        <v>224</v>
      </c>
      <c r="L54" s="311" t="s">
        <v>224</v>
      </c>
      <c r="M54" s="311" t="s">
        <v>224</v>
      </c>
      <c r="N54" s="72"/>
      <c r="O54" s="92"/>
      <c r="P54" s="79">
        <f t="shared" si="5"/>
        <v>13</v>
      </c>
      <c r="Q54" s="385">
        <f t="shared" si="6"/>
        <v>3</v>
      </c>
      <c r="R54" s="109">
        <f t="shared" si="7"/>
        <v>13</v>
      </c>
    </row>
    <row r="55" spans="3:18" ht="13.5" customHeight="1">
      <c r="C55" s="43">
        <v>5</v>
      </c>
      <c r="D55" s="96" t="s">
        <v>49</v>
      </c>
      <c r="E55" s="96" t="s">
        <v>72</v>
      </c>
      <c r="F55" s="100" t="s">
        <v>224</v>
      </c>
      <c r="G55" s="100" t="s">
        <v>224</v>
      </c>
      <c r="H55" s="4">
        <v>7</v>
      </c>
      <c r="I55" s="5">
        <v>5</v>
      </c>
      <c r="J55" s="4" t="s">
        <v>224</v>
      </c>
      <c r="K55" s="311" t="s">
        <v>224</v>
      </c>
      <c r="L55" s="311" t="s">
        <v>224</v>
      </c>
      <c r="M55" s="311" t="s">
        <v>224</v>
      </c>
      <c r="N55" s="72"/>
      <c r="O55" s="92"/>
      <c r="P55" s="79">
        <f t="shared" si="5"/>
        <v>12</v>
      </c>
      <c r="Q55" s="385">
        <f t="shared" si="6"/>
        <v>2</v>
      </c>
      <c r="R55" s="109">
        <f t="shared" si="7"/>
        <v>12</v>
      </c>
    </row>
    <row r="56" spans="3:18" ht="13.5" customHeight="1">
      <c r="C56" s="43">
        <v>6</v>
      </c>
      <c r="D56" s="336" t="s">
        <v>233</v>
      </c>
      <c r="E56" s="336" t="s">
        <v>233</v>
      </c>
      <c r="F56" s="165" t="s">
        <v>224</v>
      </c>
      <c r="G56" s="165" t="s">
        <v>224</v>
      </c>
      <c r="H56" s="5" t="s">
        <v>224</v>
      </c>
      <c r="I56" s="4">
        <v>10</v>
      </c>
      <c r="J56" s="4" t="s">
        <v>224</v>
      </c>
      <c r="K56" s="311" t="s">
        <v>224</v>
      </c>
      <c r="L56" s="311" t="s">
        <v>224</v>
      </c>
      <c r="M56" s="311" t="s">
        <v>224</v>
      </c>
      <c r="N56" s="72"/>
      <c r="O56" s="92"/>
      <c r="P56" s="79">
        <f t="shared" si="5"/>
        <v>10</v>
      </c>
      <c r="Q56" s="385">
        <f t="shared" si="6"/>
        <v>1</v>
      </c>
      <c r="R56" s="109">
        <f t="shared" si="7"/>
        <v>10</v>
      </c>
    </row>
    <row r="57" spans="3:18" ht="13.5" customHeight="1">
      <c r="C57" s="43">
        <v>7</v>
      </c>
      <c r="D57" s="96" t="s">
        <v>165</v>
      </c>
      <c r="E57" s="96" t="s">
        <v>166</v>
      </c>
      <c r="F57" s="100" t="s">
        <v>224</v>
      </c>
      <c r="G57" s="100" t="s">
        <v>224</v>
      </c>
      <c r="H57" s="5">
        <v>3</v>
      </c>
      <c r="I57" s="5" t="s">
        <v>224</v>
      </c>
      <c r="J57" s="4" t="s">
        <v>224</v>
      </c>
      <c r="K57" s="311" t="s">
        <v>224</v>
      </c>
      <c r="L57" s="311" t="s">
        <v>224</v>
      </c>
      <c r="M57" s="311" t="s">
        <v>224</v>
      </c>
      <c r="N57" s="72"/>
      <c r="O57" s="92"/>
      <c r="P57" s="79">
        <f t="shared" si="5"/>
        <v>3</v>
      </c>
      <c r="Q57" s="385">
        <f t="shared" si="6"/>
        <v>1</v>
      </c>
      <c r="R57" s="109">
        <f t="shared" si="7"/>
        <v>3</v>
      </c>
    </row>
    <row r="58" spans="3:18" ht="13.5" customHeight="1">
      <c r="C58" s="43">
        <v>8</v>
      </c>
      <c r="D58" s="20"/>
      <c r="E58" s="20"/>
      <c r="F58" s="4"/>
      <c r="G58" s="5"/>
      <c r="H58" s="5"/>
      <c r="I58" s="5"/>
      <c r="J58" s="4"/>
      <c r="K58" s="72"/>
      <c r="L58" s="72"/>
      <c r="M58" s="72"/>
      <c r="N58" s="72"/>
      <c r="O58" s="92"/>
      <c r="P58" s="79">
        <f t="shared" si="5"/>
        <v>0</v>
      </c>
      <c r="Q58" s="385">
        <f t="shared" si="6"/>
        <v>0</v>
      </c>
      <c r="R58" s="109">
        <f t="shared" si="7"/>
        <v>0</v>
      </c>
    </row>
    <row r="59" spans="3:18" ht="13.5" customHeight="1" thickBot="1">
      <c r="C59" s="44">
        <v>9</v>
      </c>
      <c r="D59" s="22"/>
      <c r="E59" s="22"/>
      <c r="F59" s="40"/>
      <c r="G59" s="39"/>
      <c r="H59" s="39"/>
      <c r="I59" s="39"/>
      <c r="J59" s="40"/>
      <c r="K59" s="74"/>
      <c r="L59" s="74"/>
      <c r="M59" s="74"/>
      <c r="N59" s="74"/>
      <c r="O59" s="94"/>
      <c r="P59" s="80">
        <f t="shared" si="5"/>
        <v>0</v>
      </c>
      <c r="Q59" s="386">
        <f t="shared" si="6"/>
        <v>0</v>
      </c>
      <c r="R59" s="117">
        <f t="shared" si="7"/>
        <v>0</v>
      </c>
    </row>
    <row r="60" spans="3:16" ht="13.5" customHeight="1" thickBot="1">
      <c r="C60" s="114"/>
      <c r="D60" s="102"/>
      <c r="E60" s="103"/>
      <c r="F60" s="86"/>
      <c r="G60" s="87"/>
      <c r="H60" s="87"/>
      <c r="I60" s="87"/>
      <c r="J60" s="88"/>
      <c r="K60" s="89"/>
      <c r="L60" s="89"/>
      <c r="M60" s="89"/>
      <c r="N60" s="89"/>
      <c r="O60" s="90"/>
      <c r="P60" s="41"/>
    </row>
  </sheetData>
  <sheetProtection/>
  <autoFilter ref="A5:P43"/>
  <mergeCells count="2">
    <mergeCell ref="B2:O2"/>
    <mergeCell ref="C47:P47"/>
  </mergeCells>
  <printOptions/>
  <pageMargins left="0.33" right="0.2362204724409449" top="0.5511811023622047" bottom="0.984251968503937" header="0.1968503937007874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1">
      <selection activeCell="A6" sqref="A6:R6"/>
    </sheetView>
  </sheetViews>
  <sheetFormatPr defaultColWidth="9.140625" defaultRowHeight="13.5" customHeight="1"/>
  <cols>
    <col min="1" max="1" width="5.00390625" style="3" customWidth="1"/>
    <col min="2" max="5" width="13.28125" style="2" customWidth="1"/>
    <col min="6" max="15" width="5.421875" style="3" customWidth="1"/>
    <col min="16" max="16" width="7.7109375" style="33" customWidth="1"/>
    <col min="17" max="17" width="5.140625" style="10" customWidth="1"/>
    <col min="18" max="18" width="5.57421875" style="2" customWidth="1"/>
    <col min="19" max="16384" width="9.140625" style="2" customWidth="1"/>
  </cols>
  <sheetData>
    <row r="2" spans="2:15" ht="13.5" customHeight="1">
      <c r="B2" s="405" t="s">
        <v>55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ht="13.5" customHeight="1" thickBot="1">
      <c r="Q3" s="3"/>
    </row>
    <row r="4" spans="1:18" s="47" customFormat="1" ht="45" customHeight="1" thickBot="1">
      <c r="A4" s="62" t="s">
        <v>0</v>
      </c>
      <c r="B4" s="65" t="s">
        <v>1</v>
      </c>
      <c r="C4" s="63" t="s">
        <v>2</v>
      </c>
      <c r="D4" s="62" t="s">
        <v>3</v>
      </c>
      <c r="E4" s="49" t="s">
        <v>4</v>
      </c>
      <c r="F4" s="327" t="s">
        <v>339</v>
      </c>
      <c r="G4" s="328" t="s">
        <v>340</v>
      </c>
      <c r="H4" s="329" t="s">
        <v>260</v>
      </c>
      <c r="I4" s="330" t="s">
        <v>341</v>
      </c>
      <c r="J4" s="331" t="s">
        <v>295</v>
      </c>
      <c r="K4" s="332" t="s">
        <v>334</v>
      </c>
      <c r="L4" s="342" t="s">
        <v>359</v>
      </c>
      <c r="M4" s="351" t="s">
        <v>392</v>
      </c>
      <c r="N4" s="50"/>
      <c r="O4" s="50"/>
      <c r="P4" s="51" t="s">
        <v>7</v>
      </c>
      <c r="Q4" s="377" t="s">
        <v>322</v>
      </c>
      <c r="R4" s="378" t="s">
        <v>479</v>
      </c>
    </row>
    <row r="5" spans="1:18" ht="13.5" customHeight="1" thickBot="1">
      <c r="A5" s="124"/>
      <c r="B5" s="122"/>
      <c r="C5" s="123"/>
      <c r="D5" s="124"/>
      <c r="E5" s="125" t="s">
        <v>6</v>
      </c>
      <c r="F5" s="81" t="s">
        <v>5</v>
      </c>
      <c r="G5" s="82" t="s">
        <v>10</v>
      </c>
      <c r="H5" s="83" t="s">
        <v>11</v>
      </c>
      <c r="I5" s="82" t="s">
        <v>12</v>
      </c>
      <c r="J5" s="83" t="s">
        <v>13</v>
      </c>
      <c r="K5" s="82" t="s">
        <v>14</v>
      </c>
      <c r="L5" s="83" t="s">
        <v>15</v>
      </c>
      <c r="M5" s="82" t="s">
        <v>16</v>
      </c>
      <c r="N5" s="84" t="s">
        <v>17</v>
      </c>
      <c r="O5" s="85" t="s">
        <v>18</v>
      </c>
      <c r="P5" s="34"/>
      <c r="Q5" s="379"/>
      <c r="R5" s="380"/>
    </row>
    <row r="6" spans="1:18" ht="13.5" customHeight="1" thickBot="1">
      <c r="A6" s="409">
        <v>1</v>
      </c>
      <c r="B6" s="410" t="s">
        <v>503</v>
      </c>
      <c r="C6" s="410" t="s">
        <v>504</v>
      </c>
      <c r="D6" s="410" t="s">
        <v>505</v>
      </c>
      <c r="E6" s="410" t="s">
        <v>505</v>
      </c>
      <c r="F6" s="421">
        <v>30</v>
      </c>
      <c r="G6" s="421" t="s">
        <v>224</v>
      </c>
      <c r="H6" s="421">
        <v>19</v>
      </c>
      <c r="I6" s="421">
        <v>35</v>
      </c>
      <c r="J6" s="411">
        <v>35</v>
      </c>
      <c r="K6" s="411">
        <v>35</v>
      </c>
      <c r="L6" s="411">
        <v>35</v>
      </c>
      <c r="M6" s="411">
        <v>30</v>
      </c>
      <c r="N6" s="411"/>
      <c r="O6" s="413"/>
      <c r="P6" s="418">
        <f aca="true" t="shared" si="0" ref="P6:P11">SUM(F6:O6)</f>
        <v>219</v>
      </c>
      <c r="Q6" s="425">
        <f aca="true" t="shared" si="1" ref="Q6:Q11">COUNTIF(F6:O6,"&gt;0")</f>
        <v>7</v>
      </c>
      <c r="R6" s="416">
        <f>P6-H6</f>
        <v>200</v>
      </c>
    </row>
    <row r="7" spans="1:18" ht="13.5" customHeight="1" thickBot="1">
      <c r="A7" s="129">
        <v>2</v>
      </c>
      <c r="B7" s="96" t="s">
        <v>135</v>
      </c>
      <c r="C7" s="96" t="s">
        <v>110</v>
      </c>
      <c r="D7" s="96" t="s">
        <v>136</v>
      </c>
      <c r="E7" s="96" t="s">
        <v>29</v>
      </c>
      <c r="F7" s="388">
        <v>27</v>
      </c>
      <c r="G7" s="137">
        <v>27</v>
      </c>
      <c r="H7" s="137">
        <v>35</v>
      </c>
      <c r="I7" s="137">
        <v>30</v>
      </c>
      <c r="J7" s="5">
        <v>25</v>
      </c>
      <c r="K7" s="5" t="s">
        <v>230</v>
      </c>
      <c r="L7" s="5">
        <v>30</v>
      </c>
      <c r="M7" s="5">
        <v>35</v>
      </c>
      <c r="N7" s="5"/>
      <c r="O7" s="131"/>
      <c r="P7" s="30">
        <f t="shared" si="0"/>
        <v>209</v>
      </c>
      <c r="Q7" s="379">
        <f t="shared" si="1"/>
        <v>7</v>
      </c>
      <c r="R7" s="380">
        <f>P7-F7</f>
        <v>182</v>
      </c>
    </row>
    <row r="8" spans="1:18" ht="13.5" customHeight="1" thickBot="1">
      <c r="A8" s="129">
        <v>3</v>
      </c>
      <c r="B8" s="96" t="s">
        <v>45</v>
      </c>
      <c r="C8" s="96" t="s">
        <v>35</v>
      </c>
      <c r="D8" s="96" t="s">
        <v>33</v>
      </c>
      <c r="E8" s="96" t="s">
        <v>33</v>
      </c>
      <c r="F8" s="140">
        <v>35</v>
      </c>
      <c r="G8" s="137" t="s">
        <v>224</v>
      </c>
      <c r="H8" s="137" t="s">
        <v>224</v>
      </c>
      <c r="I8" s="137">
        <v>27</v>
      </c>
      <c r="J8" s="4">
        <v>30</v>
      </c>
      <c r="K8" s="4">
        <v>30</v>
      </c>
      <c r="L8" s="4">
        <v>27</v>
      </c>
      <c r="M8" s="4" t="s">
        <v>224</v>
      </c>
      <c r="N8" s="4"/>
      <c r="O8" s="130"/>
      <c r="P8" s="30">
        <f t="shared" si="0"/>
        <v>149</v>
      </c>
      <c r="Q8" s="379">
        <f t="shared" si="1"/>
        <v>5</v>
      </c>
      <c r="R8" s="380">
        <f>P8</f>
        <v>149</v>
      </c>
    </row>
    <row r="9" spans="1:18" ht="13.5" customHeight="1" thickBot="1">
      <c r="A9" s="129">
        <v>4</v>
      </c>
      <c r="B9" s="96" t="s">
        <v>141</v>
      </c>
      <c r="C9" s="96" t="s">
        <v>35</v>
      </c>
      <c r="D9" s="96" t="s">
        <v>87</v>
      </c>
      <c r="E9" s="96" t="s">
        <v>88</v>
      </c>
      <c r="F9" s="137">
        <v>23</v>
      </c>
      <c r="G9" s="140">
        <v>25</v>
      </c>
      <c r="H9" s="140" t="s">
        <v>224</v>
      </c>
      <c r="I9" s="140">
        <v>25</v>
      </c>
      <c r="J9" s="4">
        <v>27</v>
      </c>
      <c r="K9" s="4">
        <v>27</v>
      </c>
      <c r="L9" s="4">
        <v>17</v>
      </c>
      <c r="M9" s="4" t="s">
        <v>224</v>
      </c>
      <c r="N9" s="4"/>
      <c r="O9" s="130"/>
      <c r="P9" s="30">
        <f t="shared" si="0"/>
        <v>144</v>
      </c>
      <c r="Q9" s="379">
        <f t="shared" si="1"/>
        <v>6</v>
      </c>
      <c r="R9" s="380">
        <f>P9</f>
        <v>144</v>
      </c>
    </row>
    <row r="10" spans="1:18" ht="13.5" customHeight="1" thickBot="1">
      <c r="A10" s="129">
        <v>5</v>
      </c>
      <c r="B10" s="96" t="s">
        <v>47</v>
      </c>
      <c r="C10" s="96" t="s">
        <v>48</v>
      </c>
      <c r="D10" s="96" t="s">
        <v>49</v>
      </c>
      <c r="E10" s="96" t="s">
        <v>72</v>
      </c>
      <c r="F10" s="137">
        <v>19</v>
      </c>
      <c r="G10" s="137">
        <v>23</v>
      </c>
      <c r="H10" s="137">
        <v>30</v>
      </c>
      <c r="I10" s="389">
        <v>19</v>
      </c>
      <c r="J10" s="162" t="s">
        <v>224</v>
      </c>
      <c r="K10" s="4">
        <v>23</v>
      </c>
      <c r="L10" s="4">
        <v>21</v>
      </c>
      <c r="M10" s="4">
        <v>23</v>
      </c>
      <c r="N10" s="4"/>
      <c r="O10" s="130"/>
      <c r="P10" s="30">
        <f t="shared" si="0"/>
        <v>158</v>
      </c>
      <c r="Q10" s="379">
        <f t="shared" si="1"/>
        <v>7</v>
      </c>
      <c r="R10" s="380">
        <f>P10-I10</f>
        <v>139</v>
      </c>
    </row>
    <row r="11" spans="1:18" ht="13.5" customHeight="1" thickBot="1">
      <c r="A11" s="129">
        <v>6</v>
      </c>
      <c r="B11" s="96" t="s">
        <v>139</v>
      </c>
      <c r="C11" s="96" t="s">
        <v>140</v>
      </c>
      <c r="D11" s="96" t="s">
        <v>49</v>
      </c>
      <c r="E11" s="96" t="s">
        <v>72</v>
      </c>
      <c r="F11" s="137">
        <v>25</v>
      </c>
      <c r="G11" s="137">
        <v>30</v>
      </c>
      <c r="H11" s="137" t="s">
        <v>224</v>
      </c>
      <c r="I11" s="137">
        <v>21</v>
      </c>
      <c r="J11" s="162" t="s">
        <v>224</v>
      </c>
      <c r="K11" s="4" t="s">
        <v>230</v>
      </c>
      <c r="L11" s="4">
        <v>23</v>
      </c>
      <c r="M11" s="4">
        <v>27</v>
      </c>
      <c r="N11" s="4"/>
      <c r="O11" s="130"/>
      <c r="P11" s="30">
        <f t="shared" si="0"/>
        <v>126</v>
      </c>
      <c r="Q11" s="379">
        <f t="shared" si="1"/>
        <v>5</v>
      </c>
      <c r="R11" s="380">
        <f>P11</f>
        <v>126</v>
      </c>
    </row>
    <row r="12" spans="1:18" ht="13.5" customHeight="1" thickBot="1">
      <c r="A12" s="129">
        <v>7</v>
      </c>
      <c r="B12" s="96" t="s">
        <v>142</v>
      </c>
      <c r="C12" s="96" t="s">
        <v>35</v>
      </c>
      <c r="D12" s="96" t="s">
        <v>77</v>
      </c>
      <c r="E12" s="96" t="s">
        <v>78</v>
      </c>
      <c r="F12" s="137">
        <v>7</v>
      </c>
      <c r="G12" s="137">
        <v>19</v>
      </c>
      <c r="H12" s="140" t="s">
        <v>224</v>
      </c>
      <c r="I12" s="154" t="s">
        <v>237</v>
      </c>
      <c r="J12" s="4">
        <v>23</v>
      </c>
      <c r="K12" s="4">
        <v>25</v>
      </c>
      <c r="L12" s="4">
        <v>25</v>
      </c>
      <c r="M12" s="4">
        <v>25</v>
      </c>
      <c r="N12" s="4"/>
      <c r="O12" s="130"/>
      <c r="P12" s="30">
        <f aca="true" t="shared" si="2" ref="P12:P42">SUM(F12:O12)</f>
        <v>124</v>
      </c>
      <c r="Q12" s="379">
        <f aca="true" t="shared" si="3" ref="Q12:Q42">COUNTIF(F12:O12,"&gt;0")</f>
        <v>6</v>
      </c>
      <c r="R12" s="380">
        <f aca="true" t="shared" si="4" ref="R12:R42">P12</f>
        <v>124</v>
      </c>
    </row>
    <row r="13" spans="1:18" ht="13.5" customHeight="1" thickBot="1">
      <c r="A13" s="129">
        <v>8</v>
      </c>
      <c r="B13" s="96" t="s">
        <v>43</v>
      </c>
      <c r="C13" s="96" t="s">
        <v>44</v>
      </c>
      <c r="D13" s="96" t="s">
        <v>40</v>
      </c>
      <c r="E13" s="96" t="s">
        <v>41</v>
      </c>
      <c r="F13" s="140">
        <v>17</v>
      </c>
      <c r="G13" s="137">
        <v>11</v>
      </c>
      <c r="H13" s="137">
        <v>23</v>
      </c>
      <c r="I13" s="154" t="s">
        <v>224</v>
      </c>
      <c r="J13" s="4">
        <v>21</v>
      </c>
      <c r="K13" s="4" t="s">
        <v>224</v>
      </c>
      <c r="L13" s="4">
        <v>19</v>
      </c>
      <c r="M13" s="4">
        <v>17</v>
      </c>
      <c r="N13" s="4"/>
      <c r="O13" s="130"/>
      <c r="P13" s="30">
        <f t="shared" si="2"/>
        <v>108</v>
      </c>
      <c r="Q13" s="379">
        <f t="shared" si="3"/>
        <v>6</v>
      </c>
      <c r="R13" s="380">
        <f t="shared" si="4"/>
        <v>108</v>
      </c>
    </row>
    <row r="14" spans="1:18" ht="13.5" customHeight="1" thickBot="1">
      <c r="A14" s="129">
        <v>9</v>
      </c>
      <c r="B14" s="96" t="s">
        <v>46</v>
      </c>
      <c r="C14" s="96" t="s">
        <v>21</v>
      </c>
      <c r="D14" s="96" t="s">
        <v>40</v>
      </c>
      <c r="E14" s="96" t="s">
        <v>41</v>
      </c>
      <c r="F14" s="137">
        <v>15</v>
      </c>
      <c r="G14" s="137">
        <v>21</v>
      </c>
      <c r="H14" s="140">
        <v>15</v>
      </c>
      <c r="I14" s="154" t="s">
        <v>224</v>
      </c>
      <c r="J14" s="162" t="s">
        <v>224</v>
      </c>
      <c r="K14" s="4">
        <v>21</v>
      </c>
      <c r="L14" s="4">
        <v>15</v>
      </c>
      <c r="M14" s="4">
        <v>19</v>
      </c>
      <c r="N14" s="4"/>
      <c r="O14" s="130"/>
      <c r="P14" s="30">
        <f t="shared" si="2"/>
        <v>106</v>
      </c>
      <c r="Q14" s="379">
        <f t="shared" si="3"/>
        <v>6</v>
      </c>
      <c r="R14" s="380">
        <f t="shared" si="4"/>
        <v>106</v>
      </c>
    </row>
    <row r="15" spans="1:18" ht="13.5" customHeight="1" thickBot="1">
      <c r="A15" s="129">
        <v>10</v>
      </c>
      <c r="B15" s="96" t="s">
        <v>137</v>
      </c>
      <c r="C15" s="96" t="s">
        <v>138</v>
      </c>
      <c r="D15" s="96" t="s">
        <v>49</v>
      </c>
      <c r="E15" s="96" t="s">
        <v>72</v>
      </c>
      <c r="F15" s="137">
        <v>21</v>
      </c>
      <c r="G15" s="137">
        <v>35</v>
      </c>
      <c r="H15" s="137">
        <v>25</v>
      </c>
      <c r="I15" s="137">
        <v>23</v>
      </c>
      <c r="J15" s="162" t="s">
        <v>224</v>
      </c>
      <c r="K15" s="4" t="s">
        <v>224</v>
      </c>
      <c r="L15" s="4" t="s">
        <v>224</v>
      </c>
      <c r="M15" s="4" t="s">
        <v>224</v>
      </c>
      <c r="N15" s="4"/>
      <c r="O15" s="130"/>
      <c r="P15" s="30">
        <f t="shared" si="2"/>
        <v>104</v>
      </c>
      <c r="Q15" s="379">
        <f t="shared" si="3"/>
        <v>4</v>
      </c>
      <c r="R15" s="380">
        <f t="shared" si="4"/>
        <v>104</v>
      </c>
    </row>
    <row r="16" spans="1:18" ht="13.5" customHeight="1" thickBot="1">
      <c r="A16" s="129">
        <v>11</v>
      </c>
      <c r="B16" s="96" t="s">
        <v>38</v>
      </c>
      <c r="C16" s="96" t="s">
        <v>39</v>
      </c>
      <c r="D16" s="96" t="s">
        <v>40</v>
      </c>
      <c r="E16" s="96" t="s">
        <v>41</v>
      </c>
      <c r="F16" s="137">
        <v>13</v>
      </c>
      <c r="G16" s="137" t="s">
        <v>224</v>
      </c>
      <c r="H16" s="137">
        <v>27</v>
      </c>
      <c r="I16" s="154" t="s">
        <v>224</v>
      </c>
      <c r="J16" s="162" t="s">
        <v>224</v>
      </c>
      <c r="K16" s="4">
        <v>17</v>
      </c>
      <c r="L16" s="4" t="s">
        <v>224</v>
      </c>
      <c r="M16" s="4" t="s">
        <v>224</v>
      </c>
      <c r="N16" s="4"/>
      <c r="O16" s="130"/>
      <c r="P16" s="30">
        <f t="shared" si="2"/>
        <v>57</v>
      </c>
      <c r="Q16" s="379">
        <f t="shared" si="3"/>
        <v>3</v>
      </c>
      <c r="R16" s="380">
        <f t="shared" si="4"/>
        <v>57</v>
      </c>
    </row>
    <row r="17" spans="1:18" ht="13.5" customHeight="1" thickBot="1">
      <c r="A17" s="129">
        <v>12</v>
      </c>
      <c r="B17" s="96" t="s">
        <v>42</v>
      </c>
      <c r="C17" s="96" t="s">
        <v>21</v>
      </c>
      <c r="D17" s="96" t="s">
        <v>40</v>
      </c>
      <c r="E17" s="96" t="s">
        <v>41</v>
      </c>
      <c r="F17" s="137" t="s">
        <v>224</v>
      </c>
      <c r="G17" s="137" t="s">
        <v>224</v>
      </c>
      <c r="H17" s="137">
        <v>21</v>
      </c>
      <c r="I17" s="154" t="s">
        <v>224</v>
      </c>
      <c r="J17" s="162" t="s">
        <v>224</v>
      </c>
      <c r="K17" s="4" t="s">
        <v>224</v>
      </c>
      <c r="L17" s="4">
        <v>13</v>
      </c>
      <c r="M17" s="4">
        <v>21</v>
      </c>
      <c r="N17" s="4"/>
      <c r="O17" s="130"/>
      <c r="P17" s="30">
        <f t="shared" si="2"/>
        <v>55</v>
      </c>
      <c r="Q17" s="379">
        <f t="shared" si="3"/>
        <v>3</v>
      </c>
      <c r="R17" s="380">
        <f t="shared" si="4"/>
        <v>55</v>
      </c>
    </row>
    <row r="18" spans="1:18" ht="13.5" customHeight="1" thickBot="1">
      <c r="A18" s="129">
        <v>13</v>
      </c>
      <c r="B18" s="96" t="s">
        <v>59</v>
      </c>
      <c r="C18" s="96" t="s">
        <v>66</v>
      </c>
      <c r="D18" s="96" t="s">
        <v>31</v>
      </c>
      <c r="E18" s="96" t="s">
        <v>31</v>
      </c>
      <c r="F18" s="137" t="s">
        <v>224</v>
      </c>
      <c r="G18" s="140">
        <v>17</v>
      </c>
      <c r="H18" s="140">
        <v>11</v>
      </c>
      <c r="I18" s="154" t="s">
        <v>224</v>
      </c>
      <c r="J18" s="162" t="s">
        <v>224</v>
      </c>
      <c r="K18" s="4" t="s">
        <v>224</v>
      </c>
      <c r="L18" s="4" t="s">
        <v>224</v>
      </c>
      <c r="M18" s="4" t="s">
        <v>224</v>
      </c>
      <c r="N18" s="4"/>
      <c r="O18" s="130"/>
      <c r="P18" s="30">
        <f t="shared" si="2"/>
        <v>28</v>
      </c>
      <c r="Q18" s="379">
        <f t="shared" si="3"/>
        <v>2</v>
      </c>
      <c r="R18" s="380">
        <f t="shared" si="4"/>
        <v>28</v>
      </c>
    </row>
    <row r="19" spans="1:18" ht="13.5" customHeight="1" thickBot="1">
      <c r="A19" s="129">
        <v>14</v>
      </c>
      <c r="B19" s="96" t="s">
        <v>64</v>
      </c>
      <c r="C19" s="96" t="s">
        <v>65</v>
      </c>
      <c r="D19" s="96" t="s">
        <v>31</v>
      </c>
      <c r="E19" s="96" t="s">
        <v>31</v>
      </c>
      <c r="F19" s="140" t="s">
        <v>224</v>
      </c>
      <c r="G19" s="140">
        <v>13</v>
      </c>
      <c r="H19" s="137" t="s">
        <v>224</v>
      </c>
      <c r="I19" s="140" t="s">
        <v>224</v>
      </c>
      <c r="J19" s="5" t="s">
        <v>224</v>
      </c>
      <c r="K19" s="5">
        <v>15</v>
      </c>
      <c r="L19" s="5" t="s">
        <v>224</v>
      </c>
      <c r="M19" s="5" t="s">
        <v>224</v>
      </c>
      <c r="N19" s="5"/>
      <c r="O19" s="131"/>
      <c r="P19" s="30">
        <f t="shared" si="2"/>
        <v>28</v>
      </c>
      <c r="Q19" s="379">
        <f t="shared" si="3"/>
        <v>2</v>
      </c>
      <c r="R19" s="380">
        <f t="shared" si="4"/>
        <v>28</v>
      </c>
    </row>
    <row r="20" spans="1:18" ht="13.5" customHeight="1" thickBot="1">
      <c r="A20" s="129">
        <v>15</v>
      </c>
      <c r="B20" s="96" t="s">
        <v>146</v>
      </c>
      <c r="C20" s="96" t="s">
        <v>52</v>
      </c>
      <c r="D20" s="96" t="s">
        <v>33</v>
      </c>
      <c r="E20" s="96" t="s">
        <v>33</v>
      </c>
      <c r="F20" s="140">
        <v>11</v>
      </c>
      <c r="G20" s="137" t="s">
        <v>224</v>
      </c>
      <c r="H20" s="140" t="s">
        <v>224</v>
      </c>
      <c r="I20" s="140">
        <v>15</v>
      </c>
      <c r="J20" s="5" t="s">
        <v>224</v>
      </c>
      <c r="K20" s="5" t="s">
        <v>224</v>
      </c>
      <c r="L20" s="5" t="s">
        <v>224</v>
      </c>
      <c r="M20" s="5" t="s">
        <v>224</v>
      </c>
      <c r="N20" s="5"/>
      <c r="O20" s="131"/>
      <c r="P20" s="30">
        <f t="shared" si="2"/>
        <v>26</v>
      </c>
      <c r="Q20" s="379">
        <f t="shared" si="3"/>
        <v>2</v>
      </c>
      <c r="R20" s="380">
        <f t="shared" si="4"/>
        <v>26</v>
      </c>
    </row>
    <row r="21" spans="1:18" ht="13.5" customHeight="1" thickBot="1">
      <c r="A21" s="129">
        <v>16</v>
      </c>
      <c r="B21" s="96" t="s">
        <v>53</v>
      </c>
      <c r="C21" s="96" t="s">
        <v>32</v>
      </c>
      <c r="D21" s="96" t="s">
        <v>40</v>
      </c>
      <c r="E21" s="96" t="s">
        <v>41</v>
      </c>
      <c r="F21" s="137" t="s">
        <v>224</v>
      </c>
      <c r="G21" s="140" t="s">
        <v>224</v>
      </c>
      <c r="H21" s="140">
        <v>7</v>
      </c>
      <c r="I21" s="154" t="s">
        <v>224</v>
      </c>
      <c r="J21" s="4">
        <v>19</v>
      </c>
      <c r="K21" s="4" t="s">
        <v>224</v>
      </c>
      <c r="L21" s="4" t="s">
        <v>224</v>
      </c>
      <c r="M21" s="4" t="s">
        <v>224</v>
      </c>
      <c r="N21" s="4"/>
      <c r="O21" s="130"/>
      <c r="P21" s="30">
        <f t="shared" si="2"/>
        <v>26</v>
      </c>
      <c r="Q21" s="379">
        <f t="shared" si="3"/>
        <v>2</v>
      </c>
      <c r="R21" s="380">
        <f t="shared" si="4"/>
        <v>26</v>
      </c>
    </row>
    <row r="22" spans="1:18" ht="13.5" customHeight="1" thickBot="1">
      <c r="A22" s="129">
        <v>17</v>
      </c>
      <c r="B22" s="96" t="s">
        <v>145</v>
      </c>
      <c r="C22" s="96" t="s">
        <v>48</v>
      </c>
      <c r="D22" s="96" t="s">
        <v>49</v>
      </c>
      <c r="E22" s="96" t="s">
        <v>72</v>
      </c>
      <c r="F22" s="140" t="s">
        <v>224</v>
      </c>
      <c r="G22" s="137" t="s">
        <v>224</v>
      </c>
      <c r="H22" s="137">
        <v>13</v>
      </c>
      <c r="I22" s="140">
        <v>13</v>
      </c>
      <c r="J22" s="162" t="s">
        <v>224</v>
      </c>
      <c r="K22" s="4" t="s">
        <v>224</v>
      </c>
      <c r="L22" s="4" t="s">
        <v>224</v>
      </c>
      <c r="M22" s="4" t="s">
        <v>224</v>
      </c>
      <c r="N22" s="4"/>
      <c r="O22" s="130"/>
      <c r="P22" s="30">
        <f t="shared" si="2"/>
        <v>26</v>
      </c>
      <c r="Q22" s="379">
        <f t="shared" si="3"/>
        <v>2</v>
      </c>
      <c r="R22" s="380">
        <f t="shared" si="4"/>
        <v>26</v>
      </c>
    </row>
    <row r="23" spans="1:18" ht="13.5" customHeight="1" thickBot="1">
      <c r="A23" s="129">
        <v>18</v>
      </c>
      <c r="B23" s="96" t="s">
        <v>143</v>
      </c>
      <c r="C23" s="96" t="s">
        <v>144</v>
      </c>
      <c r="D23" s="96" t="s">
        <v>49</v>
      </c>
      <c r="E23" s="96" t="s">
        <v>72</v>
      </c>
      <c r="F23" s="137" t="s">
        <v>224</v>
      </c>
      <c r="G23" s="137">
        <v>15</v>
      </c>
      <c r="H23" s="137">
        <v>9</v>
      </c>
      <c r="I23" s="140" t="s">
        <v>224</v>
      </c>
      <c r="J23" s="162" t="s">
        <v>224</v>
      </c>
      <c r="K23" s="4" t="s">
        <v>224</v>
      </c>
      <c r="L23" s="4" t="s">
        <v>224</v>
      </c>
      <c r="M23" s="4" t="s">
        <v>224</v>
      </c>
      <c r="N23" s="4"/>
      <c r="O23" s="130"/>
      <c r="P23" s="30">
        <f t="shared" si="2"/>
        <v>24</v>
      </c>
      <c r="Q23" s="379">
        <f t="shared" si="3"/>
        <v>2</v>
      </c>
      <c r="R23" s="380">
        <f t="shared" si="4"/>
        <v>24</v>
      </c>
    </row>
    <row r="24" spans="1:18" ht="13.5" customHeight="1" thickBot="1">
      <c r="A24" s="129">
        <v>19</v>
      </c>
      <c r="B24" s="96" t="s">
        <v>147</v>
      </c>
      <c r="C24" s="96" t="s">
        <v>148</v>
      </c>
      <c r="D24" s="96" t="s">
        <v>31</v>
      </c>
      <c r="E24" s="96" t="s">
        <v>31</v>
      </c>
      <c r="F24" s="137">
        <v>9</v>
      </c>
      <c r="G24" s="137" t="s">
        <v>224</v>
      </c>
      <c r="H24" s="137" t="s">
        <v>224</v>
      </c>
      <c r="I24" s="140" t="s">
        <v>224</v>
      </c>
      <c r="J24" s="162" t="s">
        <v>224</v>
      </c>
      <c r="K24" s="4">
        <v>13</v>
      </c>
      <c r="L24" s="4" t="s">
        <v>224</v>
      </c>
      <c r="M24" s="4" t="s">
        <v>224</v>
      </c>
      <c r="N24" s="4"/>
      <c r="O24" s="130"/>
      <c r="P24" s="30">
        <f t="shared" si="2"/>
        <v>22</v>
      </c>
      <c r="Q24" s="379">
        <f t="shared" si="3"/>
        <v>2</v>
      </c>
      <c r="R24" s="380">
        <f t="shared" si="4"/>
        <v>22</v>
      </c>
    </row>
    <row r="25" spans="1:18" ht="13.5" customHeight="1" thickBot="1">
      <c r="A25" s="129">
        <v>20</v>
      </c>
      <c r="B25" s="316" t="s">
        <v>356</v>
      </c>
      <c r="C25" s="316" t="s">
        <v>357</v>
      </c>
      <c r="D25" s="316" t="s">
        <v>349</v>
      </c>
      <c r="E25" s="316" t="s">
        <v>350</v>
      </c>
      <c r="F25" s="157" t="s">
        <v>224</v>
      </c>
      <c r="G25" s="157" t="s">
        <v>224</v>
      </c>
      <c r="H25" s="156" t="s">
        <v>224</v>
      </c>
      <c r="I25" s="156" t="s">
        <v>224</v>
      </c>
      <c r="J25" s="5" t="s">
        <v>224</v>
      </c>
      <c r="K25" s="5">
        <v>19</v>
      </c>
      <c r="L25" s="5" t="s">
        <v>224</v>
      </c>
      <c r="M25" s="5" t="s">
        <v>224</v>
      </c>
      <c r="N25" s="5"/>
      <c r="O25" s="131"/>
      <c r="P25" s="30">
        <f t="shared" si="2"/>
        <v>19</v>
      </c>
      <c r="Q25" s="379">
        <f t="shared" si="3"/>
        <v>1</v>
      </c>
      <c r="R25" s="380">
        <f t="shared" si="4"/>
        <v>19</v>
      </c>
    </row>
    <row r="26" spans="1:18" ht="13.5" customHeight="1" thickBot="1">
      <c r="A26" s="129">
        <v>21</v>
      </c>
      <c r="B26" s="96" t="s">
        <v>149</v>
      </c>
      <c r="C26" s="96" t="s">
        <v>150</v>
      </c>
      <c r="D26" s="96" t="s">
        <v>31</v>
      </c>
      <c r="E26" s="96" t="s">
        <v>31</v>
      </c>
      <c r="F26" s="140">
        <v>8</v>
      </c>
      <c r="G26" s="140" t="s">
        <v>224</v>
      </c>
      <c r="H26" s="137" t="s">
        <v>224</v>
      </c>
      <c r="I26" s="154" t="s">
        <v>224</v>
      </c>
      <c r="J26" s="162" t="s">
        <v>224</v>
      </c>
      <c r="K26" s="4" t="s">
        <v>224</v>
      </c>
      <c r="L26" s="4">
        <v>11</v>
      </c>
      <c r="M26" s="4" t="s">
        <v>224</v>
      </c>
      <c r="N26" s="4"/>
      <c r="O26" s="130"/>
      <c r="P26" s="30">
        <f t="shared" si="2"/>
        <v>19</v>
      </c>
      <c r="Q26" s="379">
        <f t="shared" si="3"/>
        <v>2</v>
      </c>
      <c r="R26" s="380">
        <f t="shared" si="4"/>
        <v>19</v>
      </c>
    </row>
    <row r="27" spans="1:18" ht="13.5" customHeight="1" thickBot="1">
      <c r="A27" s="129">
        <v>22</v>
      </c>
      <c r="B27" s="155" t="s">
        <v>236</v>
      </c>
      <c r="C27" s="155" t="s">
        <v>234</v>
      </c>
      <c r="D27" s="155" t="s">
        <v>235</v>
      </c>
      <c r="E27" s="155" t="s">
        <v>233</v>
      </c>
      <c r="F27" s="156"/>
      <c r="G27" s="157"/>
      <c r="H27" s="157"/>
      <c r="I27" s="156">
        <v>17</v>
      </c>
      <c r="J27" s="5" t="s">
        <v>224</v>
      </c>
      <c r="K27" s="5" t="s">
        <v>224</v>
      </c>
      <c r="L27" s="5" t="s">
        <v>224</v>
      </c>
      <c r="M27" s="5" t="s">
        <v>224</v>
      </c>
      <c r="N27" s="5"/>
      <c r="O27" s="131"/>
      <c r="P27" s="30">
        <f t="shared" si="2"/>
        <v>17</v>
      </c>
      <c r="Q27" s="379">
        <f t="shared" si="3"/>
        <v>1</v>
      </c>
      <c r="R27" s="380">
        <f t="shared" si="4"/>
        <v>17</v>
      </c>
    </row>
    <row r="28" spans="1:18" ht="13.5" customHeight="1" thickBot="1">
      <c r="A28" s="129">
        <v>23</v>
      </c>
      <c r="B28" s="96" t="s">
        <v>59</v>
      </c>
      <c r="C28" s="96" t="s">
        <v>60</v>
      </c>
      <c r="D28" s="96" t="s">
        <v>31</v>
      </c>
      <c r="E28" s="96" t="s">
        <v>31</v>
      </c>
      <c r="F28" s="137" t="s">
        <v>224</v>
      </c>
      <c r="G28" s="137" t="s">
        <v>224</v>
      </c>
      <c r="H28" s="137">
        <v>17</v>
      </c>
      <c r="I28" s="154" t="s">
        <v>224</v>
      </c>
      <c r="J28" s="162" t="s">
        <v>224</v>
      </c>
      <c r="K28" s="4" t="s">
        <v>224</v>
      </c>
      <c r="L28" s="4" t="s">
        <v>224</v>
      </c>
      <c r="M28" s="4" t="s">
        <v>224</v>
      </c>
      <c r="N28" s="4"/>
      <c r="O28" s="130"/>
      <c r="P28" s="30">
        <f t="shared" si="2"/>
        <v>17</v>
      </c>
      <c r="Q28" s="379">
        <f t="shared" si="3"/>
        <v>1</v>
      </c>
      <c r="R28" s="380">
        <f t="shared" si="4"/>
        <v>17</v>
      </c>
    </row>
    <row r="29" spans="1:18" ht="13.5" customHeight="1" thickBot="1">
      <c r="A29" s="129">
        <v>24</v>
      </c>
      <c r="B29" s="308"/>
      <c r="C29" s="96"/>
      <c r="D29" s="96"/>
      <c r="E29" s="96"/>
      <c r="F29" s="140"/>
      <c r="G29" s="140"/>
      <c r="H29" s="137"/>
      <c r="I29" s="137"/>
      <c r="J29" s="5"/>
      <c r="K29" s="5"/>
      <c r="L29" s="5"/>
      <c r="M29" s="5"/>
      <c r="N29" s="5"/>
      <c r="O29" s="131"/>
      <c r="P29" s="30">
        <f t="shared" si="2"/>
        <v>0</v>
      </c>
      <c r="Q29" s="379">
        <f t="shared" si="3"/>
        <v>0</v>
      </c>
      <c r="R29" s="380">
        <f t="shared" si="4"/>
        <v>0</v>
      </c>
    </row>
    <row r="30" spans="1:18" ht="13.5" customHeight="1" thickBot="1">
      <c r="A30" s="129">
        <v>25</v>
      </c>
      <c r="B30" s="96"/>
      <c r="C30" s="96"/>
      <c r="D30" s="96"/>
      <c r="E30" s="96"/>
      <c r="F30" s="137"/>
      <c r="G30" s="140"/>
      <c r="H30" s="140"/>
      <c r="I30" s="140"/>
      <c r="J30" s="5"/>
      <c r="K30" s="5"/>
      <c r="L30" s="5"/>
      <c r="M30" s="5"/>
      <c r="N30" s="5"/>
      <c r="O30" s="131"/>
      <c r="P30" s="30">
        <f t="shared" si="2"/>
        <v>0</v>
      </c>
      <c r="Q30" s="379">
        <f t="shared" si="3"/>
        <v>0</v>
      </c>
      <c r="R30" s="380">
        <f t="shared" si="4"/>
        <v>0</v>
      </c>
    </row>
    <row r="31" spans="1:18" ht="13.5" customHeight="1" thickBot="1">
      <c r="A31" s="129">
        <v>26</v>
      </c>
      <c r="B31" s="96"/>
      <c r="C31" s="96"/>
      <c r="D31" s="96"/>
      <c r="E31" s="96"/>
      <c r="F31" s="137"/>
      <c r="G31" s="140"/>
      <c r="H31" s="137"/>
      <c r="I31" s="137"/>
      <c r="J31" s="5"/>
      <c r="K31" s="5"/>
      <c r="L31" s="5"/>
      <c r="M31" s="5"/>
      <c r="N31" s="5"/>
      <c r="O31" s="131"/>
      <c r="P31" s="30">
        <f t="shared" si="2"/>
        <v>0</v>
      </c>
      <c r="Q31" s="379">
        <f t="shared" si="3"/>
        <v>0</v>
      </c>
      <c r="R31" s="380">
        <f t="shared" si="4"/>
        <v>0</v>
      </c>
    </row>
    <row r="32" spans="1:18" ht="13.5" customHeight="1" thickBot="1">
      <c r="A32" s="129">
        <v>27</v>
      </c>
      <c r="B32" s="96"/>
      <c r="C32" s="96"/>
      <c r="D32" s="96"/>
      <c r="E32" s="96"/>
      <c r="F32" s="137"/>
      <c r="G32" s="140"/>
      <c r="H32" s="140"/>
      <c r="I32" s="140"/>
      <c r="J32" s="5"/>
      <c r="K32" s="5"/>
      <c r="L32" s="5"/>
      <c r="M32" s="5"/>
      <c r="N32" s="5"/>
      <c r="O32" s="131"/>
      <c r="P32" s="30">
        <f t="shared" si="2"/>
        <v>0</v>
      </c>
      <c r="Q32" s="379">
        <f t="shared" si="3"/>
        <v>0</v>
      </c>
      <c r="R32" s="380">
        <f t="shared" si="4"/>
        <v>0</v>
      </c>
    </row>
    <row r="33" spans="1:18" ht="13.5" customHeight="1" thickBot="1">
      <c r="A33" s="129">
        <v>28</v>
      </c>
      <c r="B33" s="126"/>
      <c r="C33" s="126"/>
      <c r="D33" s="126"/>
      <c r="E33" s="126"/>
      <c r="F33" s="5"/>
      <c r="G33" s="4"/>
      <c r="H33" s="5"/>
      <c r="I33" s="5"/>
      <c r="J33" s="5"/>
      <c r="K33" s="5"/>
      <c r="L33" s="5"/>
      <c r="M33" s="5"/>
      <c r="N33" s="5"/>
      <c r="O33" s="131"/>
      <c r="P33" s="30">
        <f t="shared" si="2"/>
        <v>0</v>
      </c>
      <c r="Q33" s="379">
        <f t="shared" si="3"/>
        <v>0</v>
      </c>
      <c r="R33" s="380">
        <f t="shared" si="4"/>
        <v>0</v>
      </c>
    </row>
    <row r="34" spans="1:18" ht="13.5" customHeight="1" thickBot="1">
      <c r="A34" s="129">
        <v>29</v>
      </c>
      <c r="B34" s="96"/>
      <c r="C34" s="96"/>
      <c r="D34" s="96"/>
      <c r="E34" s="96"/>
      <c r="F34" s="140"/>
      <c r="G34" s="137"/>
      <c r="H34" s="140"/>
      <c r="I34" s="137"/>
      <c r="J34" s="5"/>
      <c r="K34" s="5"/>
      <c r="L34" s="5"/>
      <c r="M34" s="5"/>
      <c r="N34" s="5"/>
      <c r="O34" s="131"/>
      <c r="P34" s="30">
        <f t="shared" si="2"/>
        <v>0</v>
      </c>
      <c r="Q34" s="379">
        <f t="shared" si="3"/>
        <v>0</v>
      </c>
      <c r="R34" s="380">
        <f t="shared" si="4"/>
        <v>0</v>
      </c>
    </row>
    <row r="35" spans="1:18" ht="13.5" customHeight="1" thickBot="1">
      <c r="A35" s="129">
        <v>30</v>
      </c>
      <c r="B35" s="96"/>
      <c r="C35" s="96"/>
      <c r="D35" s="96"/>
      <c r="E35" s="96"/>
      <c r="F35" s="140"/>
      <c r="G35" s="140"/>
      <c r="H35" s="137"/>
      <c r="I35" s="137"/>
      <c r="J35" s="4"/>
      <c r="K35" s="4"/>
      <c r="L35" s="4"/>
      <c r="M35" s="4"/>
      <c r="N35" s="4"/>
      <c r="O35" s="130"/>
      <c r="P35" s="30">
        <f t="shared" si="2"/>
        <v>0</v>
      </c>
      <c r="Q35" s="379">
        <f t="shared" si="3"/>
        <v>0</v>
      </c>
      <c r="R35" s="380">
        <f t="shared" si="4"/>
        <v>0</v>
      </c>
    </row>
    <row r="36" spans="1:18" ht="13.5" customHeight="1" thickBot="1">
      <c r="A36" s="129">
        <v>31</v>
      </c>
      <c r="B36" s="96"/>
      <c r="C36" s="96"/>
      <c r="D36" s="96"/>
      <c r="E36" s="96"/>
      <c r="F36" s="137"/>
      <c r="G36" s="140"/>
      <c r="H36" s="140"/>
      <c r="I36" s="137"/>
      <c r="J36" s="4"/>
      <c r="K36" s="4"/>
      <c r="L36" s="4"/>
      <c r="M36" s="4"/>
      <c r="N36" s="4"/>
      <c r="O36" s="130"/>
      <c r="P36" s="30">
        <f t="shared" si="2"/>
        <v>0</v>
      </c>
      <c r="Q36" s="379">
        <f t="shared" si="3"/>
        <v>0</v>
      </c>
      <c r="R36" s="380">
        <f t="shared" si="4"/>
        <v>0</v>
      </c>
    </row>
    <row r="37" spans="1:18" ht="13.5" customHeight="1" thickBot="1">
      <c r="A37" s="129">
        <v>32</v>
      </c>
      <c r="B37" s="96"/>
      <c r="C37" s="96"/>
      <c r="D37" s="96"/>
      <c r="E37" s="96"/>
      <c r="F37" s="140"/>
      <c r="G37" s="137"/>
      <c r="H37" s="137"/>
      <c r="I37" s="140"/>
      <c r="J37" s="5"/>
      <c r="K37" s="5"/>
      <c r="L37" s="5"/>
      <c r="M37" s="5"/>
      <c r="N37" s="5"/>
      <c r="O37" s="131"/>
      <c r="P37" s="30">
        <f t="shared" si="2"/>
        <v>0</v>
      </c>
      <c r="Q37" s="379">
        <f t="shared" si="3"/>
        <v>0</v>
      </c>
      <c r="R37" s="380">
        <f t="shared" si="4"/>
        <v>0</v>
      </c>
    </row>
    <row r="38" spans="1:18" ht="13.5" customHeight="1" thickBot="1">
      <c r="A38" s="129">
        <v>33</v>
      </c>
      <c r="B38" s="96"/>
      <c r="C38" s="96"/>
      <c r="D38" s="96"/>
      <c r="E38" s="96"/>
      <c r="F38" s="137"/>
      <c r="G38" s="140"/>
      <c r="H38" s="140"/>
      <c r="I38" s="140"/>
      <c r="J38" s="4"/>
      <c r="K38" s="4"/>
      <c r="L38" s="4"/>
      <c r="M38" s="4"/>
      <c r="N38" s="4"/>
      <c r="O38" s="130"/>
      <c r="P38" s="30">
        <f t="shared" si="2"/>
        <v>0</v>
      </c>
      <c r="Q38" s="379">
        <f t="shared" si="3"/>
        <v>0</v>
      </c>
      <c r="R38" s="380">
        <f t="shared" si="4"/>
        <v>0</v>
      </c>
    </row>
    <row r="39" spans="1:18" ht="13.5" customHeight="1" thickBot="1">
      <c r="A39" s="129">
        <v>34</v>
      </c>
      <c r="B39" s="126"/>
      <c r="C39" s="126"/>
      <c r="D39" s="126"/>
      <c r="E39" s="126"/>
      <c r="F39" s="4"/>
      <c r="G39" s="5"/>
      <c r="H39" s="5"/>
      <c r="I39" s="5"/>
      <c r="J39" s="5"/>
      <c r="K39" s="5"/>
      <c r="L39" s="5"/>
      <c r="M39" s="5"/>
      <c r="N39" s="5"/>
      <c r="O39" s="131"/>
      <c r="P39" s="30">
        <f t="shared" si="2"/>
        <v>0</v>
      </c>
      <c r="Q39" s="379">
        <f t="shared" si="3"/>
        <v>0</v>
      </c>
      <c r="R39" s="380">
        <f t="shared" si="4"/>
        <v>0</v>
      </c>
    </row>
    <row r="40" spans="1:18" ht="13.5" customHeight="1" thickBot="1">
      <c r="A40" s="129">
        <v>35</v>
      </c>
      <c r="B40" s="126"/>
      <c r="C40" s="126"/>
      <c r="D40" s="96"/>
      <c r="E40" s="96"/>
      <c r="F40" s="5"/>
      <c r="G40" s="4"/>
      <c r="H40" s="5"/>
      <c r="I40" s="5"/>
      <c r="J40" s="5"/>
      <c r="K40" s="5"/>
      <c r="L40" s="5"/>
      <c r="M40" s="5"/>
      <c r="N40" s="5"/>
      <c r="O40" s="131"/>
      <c r="P40" s="30">
        <f t="shared" si="2"/>
        <v>0</v>
      </c>
      <c r="Q40" s="379">
        <f t="shared" si="3"/>
        <v>0</v>
      </c>
      <c r="R40" s="380">
        <f t="shared" si="4"/>
        <v>0</v>
      </c>
    </row>
    <row r="41" spans="1:18" ht="13.5" customHeight="1" thickBot="1">
      <c r="A41" s="129">
        <v>36</v>
      </c>
      <c r="B41" s="126"/>
      <c r="C41" s="126"/>
      <c r="D41" s="126"/>
      <c r="E41" s="126"/>
      <c r="F41" s="5"/>
      <c r="G41" s="4"/>
      <c r="H41" s="5"/>
      <c r="I41" s="5"/>
      <c r="J41" s="5"/>
      <c r="K41" s="5"/>
      <c r="L41" s="5"/>
      <c r="M41" s="5"/>
      <c r="N41" s="5"/>
      <c r="O41" s="131"/>
      <c r="P41" s="30">
        <f t="shared" si="2"/>
        <v>0</v>
      </c>
      <c r="Q41" s="379">
        <f t="shared" si="3"/>
        <v>0</v>
      </c>
      <c r="R41" s="380">
        <f t="shared" si="4"/>
        <v>0</v>
      </c>
    </row>
    <row r="42" spans="1:18" ht="13.5" customHeight="1" thickBot="1">
      <c r="A42" s="93">
        <v>37</v>
      </c>
      <c r="B42" s="132"/>
      <c r="C42" s="132"/>
      <c r="D42" s="132"/>
      <c r="E42" s="132"/>
      <c r="F42" s="39"/>
      <c r="G42" s="39"/>
      <c r="H42" s="40"/>
      <c r="I42" s="39"/>
      <c r="J42" s="39"/>
      <c r="K42" s="39"/>
      <c r="L42" s="39"/>
      <c r="M42" s="39"/>
      <c r="N42" s="39"/>
      <c r="O42" s="133"/>
      <c r="P42" s="30">
        <f t="shared" si="2"/>
        <v>0</v>
      </c>
      <c r="Q42" s="381">
        <f t="shared" si="3"/>
        <v>0</v>
      </c>
      <c r="R42" s="382">
        <f t="shared" si="4"/>
        <v>0</v>
      </c>
    </row>
    <row r="43" spans="6:17" ht="13.5" customHeight="1" thickBot="1">
      <c r="F43" s="139">
        <f aca="true" t="shared" si="5" ref="F43:P43">SUM(F6:F42)</f>
        <v>260</v>
      </c>
      <c r="G43" s="89">
        <f t="shared" si="5"/>
        <v>236</v>
      </c>
      <c r="H43" s="89">
        <f t="shared" si="5"/>
        <v>252</v>
      </c>
      <c r="I43" s="89">
        <f t="shared" si="5"/>
        <v>225</v>
      </c>
      <c r="J43" s="89">
        <f t="shared" si="5"/>
        <v>180</v>
      </c>
      <c r="K43" s="89">
        <f t="shared" si="5"/>
        <v>225</v>
      </c>
      <c r="L43" s="89">
        <f t="shared" si="5"/>
        <v>236</v>
      </c>
      <c r="M43" s="89">
        <f t="shared" si="5"/>
        <v>197</v>
      </c>
      <c r="N43" s="89">
        <f t="shared" si="5"/>
        <v>0</v>
      </c>
      <c r="O43" s="89">
        <f t="shared" si="5"/>
        <v>0</v>
      </c>
      <c r="P43" s="31">
        <f t="shared" si="5"/>
        <v>1811</v>
      </c>
      <c r="Q43" s="187"/>
    </row>
    <row r="44" spans="1:17" s="6" customFormat="1" ht="13.5" customHeight="1" thickBot="1">
      <c r="A44" s="10"/>
      <c r="E44" s="6" t="s">
        <v>321</v>
      </c>
      <c r="F44" s="16">
        <f>COUNTIF(F6:F42,"&gt;0")</f>
        <v>14</v>
      </c>
      <c r="G44" s="16">
        <f aca="true" t="shared" si="6" ref="G44:O44">COUNTIF(G6:G42,"&gt;0")</f>
        <v>11</v>
      </c>
      <c r="H44" s="16">
        <f t="shared" si="6"/>
        <v>13</v>
      </c>
      <c r="I44" s="16">
        <f t="shared" si="6"/>
        <v>10</v>
      </c>
      <c r="J44" s="16">
        <f t="shared" si="6"/>
        <v>7</v>
      </c>
      <c r="K44" s="16">
        <f>COUNTIF(K6:K42,"&gt;0")+2</f>
        <v>12</v>
      </c>
      <c r="L44" s="16">
        <f t="shared" si="6"/>
        <v>11</v>
      </c>
      <c r="M44" s="16">
        <f t="shared" si="6"/>
        <v>8</v>
      </c>
      <c r="N44" s="16">
        <f t="shared" si="6"/>
        <v>0</v>
      </c>
      <c r="O44" s="16">
        <f t="shared" si="6"/>
        <v>0</v>
      </c>
      <c r="P44" s="179">
        <f>SUM(F44:O44)</f>
        <v>86</v>
      </c>
      <c r="Q44" s="187">
        <f>SUM(Q6:Q43)</f>
        <v>84</v>
      </c>
    </row>
    <row r="47" spans="3:16" ht="14.25" customHeight="1">
      <c r="C47" s="405" t="s">
        <v>54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</row>
    <row r="48" spans="1:17" ht="13.5" customHeight="1" thickBot="1">
      <c r="A48" s="68"/>
      <c r="B48" s="69"/>
      <c r="Q48" s="13"/>
    </row>
    <row r="49" spans="1:18" s="70" customFormat="1" ht="45.75" customHeight="1" thickBot="1">
      <c r="A49" s="25"/>
      <c r="B49" s="25"/>
      <c r="C49" s="53" t="s">
        <v>8</v>
      </c>
      <c r="D49" s="54" t="s">
        <v>3</v>
      </c>
      <c r="E49" s="54" t="s">
        <v>4</v>
      </c>
      <c r="F49" s="50" t="s">
        <v>221</v>
      </c>
      <c r="G49" s="50" t="s">
        <v>222</v>
      </c>
      <c r="H49" s="50" t="s">
        <v>223</v>
      </c>
      <c r="I49" s="159" t="s">
        <v>229</v>
      </c>
      <c r="J49" s="159" t="s">
        <v>278</v>
      </c>
      <c r="K49" s="307" t="s">
        <v>320</v>
      </c>
      <c r="L49" s="307" t="s">
        <v>386</v>
      </c>
      <c r="M49" s="307" t="s">
        <v>400</v>
      </c>
      <c r="N49" s="55"/>
      <c r="O49" s="55"/>
      <c r="P49" s="56" t="s">
        <v>7</v>
      </c>
      <c r="Q49" s="390" t="s">
        <v>444</v>
      </c>
      <c r="R49" s="378" t="s">
        <v>479</v>
      </c>
    </row>
    <row r="50" spans="1:18" ht="13.5" customHeight="1" thickBot="1">
      <c r="A50" s="28"/>
      <c r="B50" s="29"/>
      <c r="C50" s="110"/>
      <c r="D50" s="111"/>
      <c r="E50" s="112" t="s">
        <v>6</v>
      </c>
      <c r="F50" s="81" t="s">
        <v>5</v>
      </c>
      <c r="G50" s="82" t="s">
        <v>10</v>
      </c>
      <c r="H50" s="83" t="s">
        <v>11</v>
      </c>
      <c r="I50" s="82" t="s">
        <v>12</v>
      </c>
      <c r="J50" s="83" t="s">
        <v>13</v>
      </c>
      <c r="K50" s="82" t="s">
        <v>14</v>
      </c>
      <c r="L50" s="83" t="s">
        <v>15</v>
      </c>
      <c r="M50" s="82" t="s">
        <v>16</v>
      </c>
      <c r="N50" s="84" t="s">
        <v>17</v>
      </c>
      <c r="O50" s="85" t="s">
        <v>18</v>
      </c>
      <c r="P50" s="34"/>
      <c r="Q50" s="391"/>
      <c r="R50" s="376"/>
    </row>
    <row r="51" spans="1:18" ht="13.5" customHeight="1">
      <c r="A51" s="68"/>
      <c r="B51" s="69"/>
      <c r="C51" s="134">
        <v>1</v>
      </c>
      <c r="D51" s="118" t="s">
        <v>49</v>
      </c>
      <c r="E51" s="118" t="s">
        <v>72</v>
      </c>
      <c r="F51" s="35">
        <v>7</v>
      </c>
      <c r="G51" s="11">
        <v>10</v>
      </c>
      <c r="H51" s="11">
        <v>10</v>
      </c>
      <c r="I51" s="11">
        <v>7</v>
      </c>
      <c r="J51" s="166" t="s">
        <v>224</v>
      </c>
      <c r="K51" s="309" t="s">
        <v>224</v>
      </c>
      <c r="L51" s="71">
        <v>7</v>
      </c>
      <c r="M51" s="71">
        <v>10</v>
      </c>
      <c r="N51" s="71"/>
      <c r="O51" s="91"/>
      <c r="P51" s="109">
        <f aca="true" t="shared" si="7" ref="P51:P59">SUM(F51:O51)</f>
        <v>51</v>
      </c>
      <c r="Q51" s="385">
        <f aca="true" t="shared" si="8" ref="Q51:Q59">COUNTIF(F51:O51,"&gt;0")</f>
        <v>6</v>
      </c>
      <c r="R51" s="109">
        <f>SUM(F51:O51)</f>
        <v>51</v>
      </c>
    </row>
    <row r="52" spans="3:18" ht="13.5" customHeight="1">
      <c r="C52" s="95">
        <v>2</v>
      </c>
      <c r="D52" s="96" t="s">
        <v>33</v>
      </c>
      <c r="E52" s="96" t="s">
        <v>33</v>
      </c>
      <c r="F52" s="36">
        <v>10</v>
      </c>
      <c r="G52" s="4" t="s">
        <v>224</v>
      </c>
      <c r="H52" s="4" t="s">
        <v>224</v>
      </c>
      <c r="I52" s="4">
        <v>10</v>
      </c>
      <c r="J52" s="4">
        <v>10</v>
      </c>
      <c r="K52" s="72">
        <v>10</v>
      </c>
      <c r="L52" s="72">
        <v>10</v>
      </c>
      <c r="M52" s="311" t="s">
        <v>224</v>
      </c>
      <c r="N52" s="72"/>
      <c r="O52" s="92"/>
      <c r="P52" s="32">
        <f t="shared" si="7"/>
        <v>50</v>
      </c>
      <c r="Q52" s="385">
        <f t="shared" si="8"/>
        <v>5</v>
      </c>
      <c r="R52" s="109">
        <f>SUM(F52:O52)</f>
        <v>50</v>
      </c>
    </row>
    <row r="53" spans="3:18" ht="13.5" customHeight="1">
      <c r="C53" s="95">
        <v>3</v>
      </c>
      <c r="D53" s="96" t="s">
        <v>40</v>
      </c>
      <c r="E53" s="96" t="s">
        <v>41</v>
      </c>
      <c r="F53" s="417">
        <v>5</v>
      </c>
      <c r="G53" s="4">
        <v>5</v>
      </c>
      <c r="H53" s="4">
        <v>7</v>
      </c>
      <c r="I53" s="162" t="s">
        <v>224</v>
      </c>
      <c r="J53" s="4">
        <v>7</v>
      </c>
      <c r="K53" s="72">
        <v>7</v>
      </c>
      <c r="L53" s="72">
        <v>5</v>
      </c>
      <c r="M53" s="72">
        <v>7</v>
      </c>
      <c r="N53" s="72"/>
      <c r="O53" s="92"/>
      <c r="P53" s="32">
        <f t="shared" si="7"/>
        <v>43</v>
      </c>
      <c r="Q53" s="385">
        <f t="shared" si="8"/>
        <v>7</v>
      </c>
      <c r="R53" s="109">
        <f>SUM(F53:O53)</f>
        <v>43</v>
      </c>
    </row>
    <row r="54" spans="3:18" ht="13.5" customHeight="1">
      <c r="C54" s="95">
        <v>4</v>
      </c>
      <c r="D54" s="96" t="s">
        <v>31</v>
      </c>
      <c r="E54" s="96" t="s">
        <v>31</v>
      </c>
      <c r="F54" s="36">
        <v>4</v>
      </c>
      <c r="G54" s="4">
        <v>7</v>
      </c>
      <c r="H54" s="4">
        <v>5</v>
      </c>
      <c r="I54" s="162" t="s">
        <v>224</v>
      </c>
      <c r="J54" s="162" t="s">
        <v>224</v>
      </c>
      <c r="K54" s="72">
        <v>5</v>
      </c>
      <c r="L54" s="311" t="s">
        <v>224</v>
      </c>
      <c r="M54" s="311" t="s">
        <v>224</v>
      </c>
      <c r="N54" s="72"/>
      <c r="O54" s="92"/>
      <c r="P54" s="32">
        <f t="shared" si="7"/>
        <v>21</v>
      </c>
      <c r="Q54" s="385">
        <f t="shared" si="8"/>
        <v>4</v>
      </c>
      <c r="R54" s="109">
        <f aca="true" t="shared" si="9" ref="R54:R59">SUM(F54:O54)</f>
        <v>21</v>
      </c>
    </row>
    <row r="55" spans="3:18" ht="13.5" customHeight="1">
      <c r="C55" s="95">
        <v>5</v>
      </c>
      <c r="D55" s="96"/>
      <c r="E55" s="96"/>
      <c r="F55" s="36"/>
      <c r="G55" s="4"/>
      <c r="H55" s="4"/>
      <c r="I55" s="5"/>
      <c r="J55" s="4"/>
      <c r="K55" s="72"/>
      <c r="L55" s="72"/>
      <c r="M55" s="72"/>
      <c r="N55" s="72"/>
      <c r="O55" s="92"/>
      <c r="P55" s="32">
        <f t="shared" si="7"/>
        <v>0</v>
      </c>
      <c r="Q55" s="385">
        <f t="shared" si="8"/>
        <v>0</v>
      </c>
      <c r="R55" s="109">
        <f t="shared" si="9"/>
        <v>0</v>
      </c>
    </row>
    <row r="56" spans="3:18" ht="13.5" customHeight="1">
      <c r="C56" s="95">
        <v>6</v>
      </c>
      <c r="D56" s="96"/>
      <c r="E56" s="96"/>
      <c r="F56" s="36"/>
      <c r="G56" s="4"/>
      <c r="H56" s="5"/>
      <c r="I56" s="5"/>
      <c r="J56" s="4"/>
      <c r="K56" s="72"/>
      <c r="L56" s="72"/>
      <c r="M56" s="72"/>
      <c r="N56" s="72"/>
      <c r="O56" s="92"/>
      <c r="P56" s="32">
        <f t="shared" si="7"/>
        <v>0</v>
      </c>
      <c r="Q56" s="385">
        <f t="shared" si="8"/>
        <v>0</v>
      </c>
      <c r="R56" s="109">
        <f t="shared" si="9"/>
        <v>0</v>
      </c>
    </row>
    <row r="57" spans="3:18" ht="13.5" customHeight="1">
      <c r="C57" s="95">
        <v>7</v>
      </c>
      <c r="D57" s="96"/>
      <c r="E57" s="96"/>
      <c r="F57" s="37"/>
      <c r="G57" s="4"/>
      <c r="H57" s="5"/>
      <c r="I57" s="4"/>
      <c r="J57" s="4"/>
      <c r="K57" s="72"/>
      <c r="L57" s="72"/>
      <c r="M57" s="72"/>
      <c r="N57" s="72"/>
      <c r="O57" s="92"/>
      <c r="P57" s="32">
        <f t="shared" si="7"/>
        <v>0</v>
      </c>
      <c r="Q57" s="385">
        <f t="shared" si="8"/>
        <v>0</v>
      </c>
      <c r="R57" s="109">
        <f t="shared" si="9"/>
        <v>0</v>
      </c>
    </row>
    <row r="58" spans="3:18" ht="13.5" customHeight="1">
      <c r="C58" s="95">
        <v>8</v>
      </c>
      <c r="D58" s="96"/>
      <c r="E58" s="96"/>
      <c r="F58" s="36"/>
      <c r="G58" s="5"/>
      <c r="H58" s="5"/>
      <c r="I58" s="5"/>
      <c r="J58" s="4"/>
      <c r="K58" s="72"/>
      <c r="L58" s="72"/>
      <c r="M58" s="72"/>
      <c r="N58" s="72"/>
      <c r="O58" s="92"/>
      <c r="P58" s="32">
        <f t="shared" si="7"/>
        <v>0</v>
      </c>
      <c r="Q58" s="385">
        <f t="shared" si="8"/>
        <v>0</v>
      </c>
      <c r="R58" s="109">
        <f t="shared" si="9"/>
        <v>0</v>
      </c>
    </row>
    <row r="59" spans="3:18" ht="13.5" customHeight="1" thickBot="1">
      <c r="C59" s="44">
        <v>9</v>
      </c>
      <c r="D59" s="102"/>
      <c r="E59" s="103"/>
      <c r="F59" s="38"/>
      <c r="G59" s="39"/>
      <c r="H59" s="39"/>
      <c r="I59" s="39"/>
      <c r="J59" s="40"/>
      <c r="K59" s="74"/>
      <c r="L59" s="74"/>
      <c r="M59" s="74"/>
      <c r="N59" s="74"/>
      <c r="O59" s="94"/>
      <c r="P59" s="41">
        <f t="shared" si="7"/>
        <v>0</v>
      </c>
      <c r="Q59" s="386">
        <f t="shared" si="8"/>
        <v>0</v>
      </c>
      <c r="R59" s="117">
        <f t="shared" si="9"/>
        <v>0</v>
      </c>
    </row>
    <row r="60" spans="3:16" ht="13.5" customHeight="1" thickBot="1">
      <c r="C60" s="44"/>
      <c r="D60" s="22"/>
      <c r="E60" s="24"/>
      <c r="F60" s="38"/>
      <c r="G60" s="39"/>
      <c r="H60" s="39"/>
      <c r="I60" s="39"/>
      <c r="J60" s="40"/>
      <c r="K60" s="74"/>
      <c r="L60" s="74"/>
      <c r="M60" s="74"/>
      <c r="N60" s="74"/>
      <c r="O60" s="75"/>
      <c r="P60" s="41"/>
    </row>
    <row r="61" spans="10:16" ht="13.5" customHeight="1">
      <c r="J61" s="33"/>
      <c r="K61" s="2"/>
      <c r="L61" s="2"/>
      <c r="M61" s="2"/>
      <c r="N61" s="2"/>
      <c r="O61" s="2"/>
      <c r="P61" s="2"/>
    </row>
    <row r="62" spans="10:16" ht="13.5" customHeight="1">
      <c r="J62" s="33"/>
      <c r="K62" s="2"/>
      <c r="L62" s="2"/>
      <c r="M62" s="2"/>
      <c r="N62" s="2"/>
      <c r="O62" s="2"/>
      <c r="P62" s="2"/>
    </row>
    <row r="63" spans="10:16" ht="13.5" customHeight="1">
      <c r="J63" s="33"/>
      <c r="K63" s="2"/>
      <c r="L63" s="2"/>
      <c r="M63" s="2"/>
      <c r="N63" s="2"/>
      <c r="O63" s="2"/>
      <c r="P63" s="2"/>
    </row>
    <row r="64" spans="10:16" ht="13.5" customHeight="1">
      <c r="J64" s="33"/>
      <c r="K64" s="2"/>
      <c r="L64" s="2"/>
      <c r="M64" s="2"/>
      <c r="N64" s="2"/>
      <c r="O64" s="2"/>
      <c r="P64" s="2"/>
    </row>
    <row r="65" spans="10:16" ht="13.5" customHeight="1">
      <c r="J65" s="33"/>
      <c r="K65" s="2"/>
      <c r="L65" s="2"/>
      <c r="M65" s="2"/>
      <c r="N65" s="2"/>
      <c r="O65" s="2"/>
      <c r="P65" s="2"/>
    </row>
    <row r="66" spans="10:16" ht="13.5" customHeight="1">
      <c r="J66" s="33"/>
      <c r="K66" s="2"/>
      <c r="L66" s="2"/>
      <c r="M66" s="2"/>
      <c r="N66" s="2"/>
      <c r="O66" s="2"/>
      <c r="P66" s="2"/>
    </row>
    <row r="67" spans="10:16" ht="13.5" customHeight="1">
      <c r="J67" s="33"/>
      <c r="K67" s="2"/>
      <c r="L67" s="2"/>
      <c r="M67" s="2"/>
      <c r="N67" s="2"/>
      <c r="O67" s="2"/>
      <c r="P67" s="2"/>
    </row>
    <row r="68" spans="10:16" ht="13.5" customHeight="1">
      <c r="J68" s="33"/>
      <c r="K68" s="2"/>
      <c r="L68" s="2"/>
      <c r="M68" s="2"/>
      <c r="N68" s="2"/>
      <c r="O68" s="2"/>
      <c r="P68" s="2"/>
    </row>
    <row r="69" spans="10:16" ht="13.5" customHeight="1">
      <c r="J69" s="33"/>
      <c r="K69" s="2"/>
      <c r="L69" s="2"/>
      <c r="M69" s="2"/>
      <c r="N69" s="2"/>
      <c r="O69" s="2"/>
      <c r="P69" s="2"/>
    </row>
    <row r="70" spans="10:16" ht="13.5" customHeight="1">
      <c r="J70" s="33"/>
      <c r="K70" s="2"/>
      <c r="L70" s="2"/>
      <c r="M70" s="2"/>
      <c r="N70" s="2"/>
      <c r="O70" s="2"/>
      <c r="P70" s="2"/>
    </row>
  </sheetData>
  <sheetProtection/>
  <autoFilter ref="A5:P43"/>
  <mergeCells count="2">
    <mergeCell ref="C47:P47"/>
    <mergeCell ref="B2:O2"/>
  </mergeCells>
  <printOptions/>
  <pageMargins left="0.44" right="0.2362204724409449" top="0.5511811023622047" bottom="0.984251968503937" header="0.1968503937007874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ZND</dc:creator>
  <cp:keywords/>
  <dc:description/>
  <cp:lastModifiedBy>win 7</cp:lastModifiedBy>
  <cp:lastPrinted>2013-10-01T12:58:02Z</cp:lastPrinted>
  <dcterms:created xsi:type="dcterms:W3CDTF">2013-07-10T10:25:05Z</dcterms:created>
  <dcterms:modified xsi:type="dcterms:W3CDTF">2013-10-29T13:34:26Z</dcterms:modified>
  <cp:category/>
  <cp:version/>
  <cp:contentType/>
  <cp:contentStatus/>
</cp:coreProperties>
</file>